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.Beiträge_Contributi\15. Organisation_Organizzazione\Formulare_Moduli\2026\Ferienbetreuung\Neu\Formulare_Ferienbetreuung_2026\Sommerbetreuung_2026_online\"/>
    </mc:Choice>
  </mc:AlternateContent>
  <xr:revisionPtr revIDLastSave="0" documentId="13_ncr:1_{5E014FA5-10C8-465F-9592-8EAF30AC2416}" xr6:coauthVersionLast="47" xr6:coauthVersionMax="47" xr10:uidLastSave="{00000000-0000-0000-0000-000000000000}"/>
  <workbookProtection workbookAlgorithmName="SHA-512" workbookHashValue="g+CVX9UeiAoQWE8pqxCn0D7iGRIPn0OcSpmZeMTSsQV25TZZAfoSiBkWg/LVROUgOs/GIcNerTUxaLUm+7VHEw==" workbookSaltValue="kdirUt7HBwZ/bzEP+nDJFA==" workbookSpinCount="100000" lockStructure="1"/>
  <bookViews>
    <workbookView xWindow="28680" yWindow="-120" windowWidth="29040" windowHeight="17640" xr2:uid="{00000000-000D-0000-FFFF-FFFF00000000}"/>
  </bookViews>
  <sheets>
    <sheet name="Anleitung" sheetId="9" r:id="rId1"/>
    <sheet name="Grundschulalter" sheetId="4" r:id="rId2"/>
    <sheet name="Export" sheetId="12" state="hidden" r:id="rId3"/>
    <sheet name="Gemeindenliste" sheetId="10" state="hidden" r:id="rId4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4" l="1"/>
  <c r="D20" i="4"/>
  <c r="DM2" i="12" s="1"/>
  <c r="FM2" i="12"/>
  <c r="FJ2" i="12"/>
  <c r="FI2" i="12"/>
  <c r="FG2" i="12"/>
  <c r="FE2" i="12"/>
  <c r="FD2" i="12"/>
  <c r="FB2" i="12"/>
  <c r="FA2" i="12"/>
  <c r="EZ2" i="12"/>
  <c r="EY2" i="12"/>
  <c r="EX2" i="12"/>
  <c r="EW2" i="12"/>
  <c r="EV2" i="12"/>
  <c r="EU2" i="12"/>
  <c r="ET2" i="12"/>
  <c r="ES2" i="12"/>
  <c r="ER2" i="12"/>
  <c r="EQ2" i="12"/>
  <c r="EP2" i="12"/>
  <c r="EO2" i="12"/>
  <c r="EN2" i="12"/>
  <c r="EM2" i="12"/>
  <c r="EL2" i="12"/>
  <c r="EK2" i="12"/>
  <c r="EJ2" i="12"/>
  <c r="EI2" i="12"/>
  <c r="EH2" i="12"/>
  <c r="EG2" i="12"/>
  <c r="EF2" i="12"/>
  <c r="EE2" i="12"/>
  <c r="ED2" i="12"/>
  <c r="EC2" i="12"/>
  <c r="EB2" i="12"/>
  <c r="EA2" i="12"/>
  <c r="DZ2" i="12"/>
  <c r="DY2" i="12"/>
  <c r="DX2" i="12"/>
  <c r="DU2" i="12"/>
  <c r="DT2" i="12"/>
  <c r="DS2" i="12"/>
  <c r="DR2" i="12"/>
  <c r="DQ2" i="12"/>
  <c r="DP2" i="12"/>
  <c r="DO2" i="12"/>
  <c r="DN2" i="12"/>
  <c r="DL2" i="12"/>
  <c r="DK2" i="12"/>
  <c r="DJ2" i="12"/>
  <c r="DI2" i="12"/>
  <c r="DH2" i="12"/>
  <c r="DG2" i="12"/>
  <c r="DF2" i="12"/>
  <c r="DE2" i="12"/>
  <c r="DD2" i="12"/>
  <c r="DC2" i="12"/>
  <c r="DB2" i="12"/>
  <c r="DA2" i="12"/>
  <c r="CZ2" i="12"/>
  <c r="CY2" i="12"/>
  <c r="CX2" i="12"/>
  <c r="CW2" i="12"/>
  <c r="CV2" i="12"/>
  <c r="CU2" i="12"/>
  <c r="CT2" i="12"/>
  <c r="CS2" i="12"/>
  <c r="CR2" i="12"/>
  <c r="CQ2" i="12"/>
  <c r="CP2" i="12"/>
  <c r="CO2" i="12"/>
  <c r="CN2" i="12"/>
  <c r="CM2" i="12"/>
  <c r="CL2" i="12"/>
  <c r="CK2" i="12"/>
  <c r="CJ2" i="12"/>
  <c r="CI2" i="12"/>
  <c r="CH2" i="12"/>
  <c r="CG2" i="12"/>
  <c r="CF2" i="12"/>
  <c r="CE2" i="12"/>
  <c r="CD2" i="12"/>
  <c r="CC2" i="12"/>
  <c r="CB2" i="12"/>
  <c r="CA2" i="12"/>
  <c r="BZ2" i="12"/>
  <c r="BY2" i="12"/>
  <c r="BX2" i="12"/>
  <c r="BW2" i="12"/>
  <c r="BV2" i="12"/>
  <c r="BU2" i="12"/>
  <c r="BT2" i="12"/>
  <c r="BS2" i="12"/>
  <c r="BR2" i="12"/>
  <c r="BQ2" i="12"/>
  <c r="BP2" i="12"/>
  <c r="BO2" i="12"/>
  <c r="BN2" i="12"/>
  <c r="BM2" i="12"/>
  <c r="BL2" i="12"/>
  <c r="BK2" i="12"/>
  <c r="BJ2" i="12"/>
  <c r="BI2" i="12"/>
  <c r="BH2" i="12"/>
  <c r="BG2" i="12"/>
  <c r="BF2" i="12"/>
  <c r="BE2" i="12"/>
  <c r="BD2" i="12"/>
  <c r="BC2" i="12"/>
  <c r="BB2" i="12"/>
  <c r="BA2" i="12"/>
  <c r="AZ2" i="12"/>
  <c r="AY2" i="12"/>
  <c r="AX2" i="12"/>
  <c r="AW2" i="12"/>
  <c r="AV2" i="12"/>
  <c r="AU2" i="12"/>
  <c r="AT2" i="12"/>
  <c r="AS2" i="12"/>
  <c r="AR2" i="12"/>
  <c r="AQ2" i="12"/>
  <c r="AP2" i="12"/>
  <c r="AO2" i="12"/>
  <c r="AN2" i="12"/>
  <c r="AM2" i="12"/>
  <c r="AL2" i="12"/>
  <c r="AK2" i="12"/>
  <c r="AJ2" i="12"/>
  <c r="AI2" i="12"/>
  <c r="AH2" i="12"/>
  <c r="AG2" i="12"/>
  <c r="AF2" i="12"/>
  <c r="AE2" i="12"/>
  <c r="AD2" i="12"/>
  <c r="AC2" i="12"/>
  <c r="AB2" i="12"/>
  <c r="AA2" i="12"/>
  <c r="Z2" i="12"/>
  <c r="Y2" i="12"/>
  <c r="X2" i="12"/>
  <c r="W2" i="12"/>
  <c r="V2" i="12"/>
  <c r="U2" i="12"/>
  <c r="T2" i="12"/>
  <c r="S2" i="12"/>
  <c r="R2" i="12"/>
  <c r="Q2" i="12"/>
  <c r="P2" i="12"/>
  <c r="O2" i="12"/>
  <c r="N2" i="12"/>
  <c r="M2" i="12"/>
  <c r="L2" i="12"/>
  <c r="K2" i="12"/>
  <c r="J2" i="12"/>
  <c r="I2" i="12"/>
  <c r="H2" i="12"/>
  <c r="G2" i="12"/>
  <c r="F2" i="12"/>
  <c r="E2" i="12"/>
  <c r="C2" i="12"/>
  <c r="B2" i="12"/>
  <c r="A2" i="12"/>
  <c r="I21" i="4"/>
  <c r="H47" i="4"/>
  <c r="H37" i="4"/>
  <c r="G34" i="4"/>
  <c r="G33" i="4"/>
  <c r="P21" i="4"/>
  <c r="O21" i="4"/>
  <c r="N20" i="4"/>
  <c r="O20" i="4"/>
  <c r="P20" i="4"/>
  <c r="K21" i="4"/>
  <c r="J21" i="4"/>
  <c r="K20" i="4"/>
  <c r="I20" i="4"/>
  <c r="G21" i="4"/>
  <c r="F21" i="4"/>
  <c r="E21" i="4"/>
  <c r="D21" i="4" l="1"/>
  <c r="DW2" i="12" s="1"/>
  <c r="M20" i="4"/>
  <c r="B21" i="4" s="1"/>
  <c r="DV2" i="12" s="1"/>
  <c r="I12" i="4"/>
  <c r="I11" i="4"/>
  <c r="I13" i="4"/>
  <c r="I14" i="4"/>
  <c r="I15" i="4"/>
  <c r="I16" i="4"/>
  <c r="I17" i="4"/>
  <c r="I18" i="4"/>
  <c r="I19" i="4"/>
  <c r="I10" i="4"/>
  <c r="O15" i="4"/>
  <c r="O16" i="4"/>
  <c r="O17" i="4"/>
  <c r="O18" i="4"/>
  <c r="D10" i="4"/>
  <c r="O14" i="4" l="1"/>
  <c r="O19" i="4"/>
  <c r="O12" i="4"/>
  <c r="O13" i="4"/>
  <c r="O11" i="4"/>
  <c r="N11" i="4"/>
  <c r="N12" i="4"/>
  <c r="N13" i="4"/>
  <c r="N14" i="4"/>
  <c r="N15" i="4"/>
  <c r="N16" i="4"/>
  <c r="N17" i="4"/>
  <c r="N18" i="4"/>
  <c r="N19" i="4"/>
  <c r="N10" i="4"/>
  <c r="D11" i="4"/>
  <c r="D12" i="4"/>
  <c r="D13" i="4"/>
  <c r="B48" i="4" l="1"/>
  <c r="D15" i="4"/>
  <c r="D16" i="4"/>
  <c r="D17" i="4"/>
  <c r="D18" i="4"/>
  <c r="D19" i="4"/>
  <c r="H33" i="4" l="1"/>
  <c r="D14" i="4" l="1"/>
  <c r="H39" i="4"/>
  <c r="K11" i="4"/>
  <c r="K12" i="4"/>
  <c r="K13" i="4"/>
  <c r="K14" i="4"/>
  <c r="K15" i="4"/>
  <c r="K16" i="4"/>
  <c r="K17" i="4"/>
  <c r="K18" i="4"/>
  <c r="K19" i="4"/>
  <c r="K10" i="4"/>
  <c r="O10" i="4"/>
  <c r="P10" i="4" l="1"/>
  <c r="P16" i="4"/>
  <c r="P12" i="4"/>
  <c r="P19" i="4"/>
  <c r="P15" i="4"/>
  <c r="P11" i="4"/>
  <c r="G35" i="4" s="1"/>
  <c r="P18" i="4"/>
  <c r="P14" i="4"/>
  <c r="P17" i="4"/>
  <c r="P13" i="4"/>
  <c r="M15" i="4"/>
  <c r="M18" i="4"/>
  <c r="M17" i="4"/>
  <c r="M13" i="4"/>
  <c r="M19" i="4"/>
  <c r="M16" i="4"/>
  <c r="M11" i="4"/>
  <c r="M14" i="4"/>
  <c r="M12" i="4"/>
  <c r="M10" i="4"/>
  <c r="H35" i="4" l="1"/>
  <c r="FC2" i="12" s="1"/>
  <c r="B40" i="4"/>
  <c r="B25" i="4"/>
  <c r="H38" i="4" s="1"/>
  <c r="FF2" i="12" s="1"/>
  <c r="B50" i="4" l="1"/>
  <c r="H36" i="4"/>
  <c r="H34" i="4"/>
  <c r="H40" i="4" l="1"/>
  <c r="FH2" i="12" s="1"/>
  <c r="H50" i="4" l="1"/>
  <c r="FK2" i="12" s="1"/>
  <c r="B52" i="4" l="1"/>
  <c r="FL2" i="12" s="1"/>
  <c r="B56" i="4" l="1"/>
  <c r="B57" i="4" s="1"/>
  <c r="FN2" i="12" s="1"/>
  <c r="B55" i="4"/>
  <c r="B58" i="4" s="1"/>
  <c r="FO2" i="12" s="1"/>
</calcChain>
</file>

<file path=xl/sharedStrings.xml><?xml version="1.0" encoding="utf-8"?>
<sst xmlns="http://schemas.openxmlformats.org/spreadsheetml/2006/main" count="390" uniqueCount="382">
  <si>
    <t>Anleitungen zum Ausfüllen</t>
  </si>
  <si>
    <t>Um einen reibungslosen und effizienten Ablauf beim Ausfüllen der Anlage zu gewährleisten, bitten wir darum, die folgenden Punkte zu beachten:</t>
  </si>
  <si>
    <r>
      <t xml:space="preserve">Bitte </t>
    </r>
    <r>
      <rPr>
        <b/>
        <sz val="11"/>
        <color theme="1"/>
        <rFont val="Calibri"/>
        <family val="2"/>
        <scheme val="minor"/>
      </rPr>
      <t>Werte manuell eintragen</t>
    </r>
    <r>
      <rPr>
        <sz val="11"/>
        <color theme="1"/>
        <rFont val="Calibri"/>
        <family val="2"/>
        <scheme val="minor"/>
      </rPr>
      <t>, nicht kopieren &amp; einfügen.</t>
    </r>
  </si>
  <si>
    <r>
      <t xml:space="preserve">Nur die </t>
    </r>
    <r>
      <rPr>
        <b/>
        <u/>
        <sz val="11"/>
        <color theme="1"/>
        <rFont val="Calibri"/>
        <family val="2"/>
        <scheme val="minor"/>
      </rPr>
      <t>gelben Felder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können ausgefüllt werden.</t>
    </r>
  </si>
  <si>
    <r>
      <rPr>
        <b/>
        <sz val="11"/>
        <color theme="1"/>
        <rFont val="Calibri"/>
        <family val="2"/>
        <scheme val="minor"/>
      </rPr>
      <t>Datum</t>
    </r>
    <r>
      <rPr>
        <sz val="11"/>
        <color theme="1"/>
        <rFont val="Calibri"/>
        <family val="2"/>
        <scheme val="minor"/>
      </rPr>
      <t xml:space="preserve"> (Start/Ende) muss im folgenden Format eingegeben werden: </t>
    </r>
    <r>
      <rPr>
        <b/>
        <sz val="11"/>
        <color theme="1"/>
        <rFont val="Calibri"/>
        <family val="2"/>
        <scheme val="minor"/>
      </rPr>
      <t xml:space="preserve">TT.MM.JJJJ </t>
    </r>
    <r>
      <rPr>
        <sz val="11"/>
        <color theme="1"/>
        <rFont val="Calibri"/>
        <family val="2"/>
        <scheme val="minor"/>
      </rPr>
      <t>inklusive Punkt (.) als Trennzeichen.</t>
    </r>
  </si>
  <si>
    <t xml:space="preserve">Standard-Teilnahmegebühr </t>
  </si>
  <si>
    <t>In diesem Feld muss die Standard-Teilnahmegebühr eingegeben werden, unabhängig davon ob einige Teilnehmer einen anderen Tarif bezahlen (Beispiel: im Falle einer Tarifreduzierung bei Geschwistern muss hier die Standard-Teilnahmegebühr, welche pro Teilnehmer vorgegeben ist, eingetragen werden).</t>
  </si>
  <si>
    <t>Wird bei der Standard-Teilnahmegebühr ein Wert von mehr als 120,00 € pro Teilnehmer eingegeben, erscheint ein Warn-Pop-up-Fenster. Um mit dem eingegebenen Wert fortzufahren, muss auf „Ja“ geklickt werden.</t>
  </si>
  <si>
    <r>
      <rPr>
        <b/>
        <sz val="11"/>
        <color theme="1"/>
        <rFont val="Calibri"/>
        <family val="2"/>
        <scheme val="minor"/>
      </rPr>
      <t>Einnahmen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>Teilnahmegebühren (effektive)</t>
    </r>
    <r>
      <rPr>
        <sz val="11"/>
        <color theme="1"/>
        <rFont val="Calibri"/>
        <family val="2"/>
        <scheme val="minor"/>
      </rPr>
      <t>: hier ist die Gesamtsumme der Teilnahmegebühren des gesamten Projektes anzugeben</t>
    </r>
  </si>
  <si>
    <r>
      <rPr>
        <b/>
        <sz val="11"/>
        <color theme="1"/>
        <rFont val="Calibri"/>
        <family val="2"/>
        <scheme val="minor"/>
      </rPr>
      <t>Förderbetrag:</t>
    </r>
    <r>
      <rPr>
        <sz val="11"/>
        <color theme="1"/>
        <rFont val="Calibri"/>
        <family val="2"/>
        <scheme val="minor"/>
      </rPr>
      <t xml:space="preserve"> Wenn die Einnahmen größer als die Ausgaben sind, kann kein Beitrag vergeben werden.</t>
    </r>
  </si>
  <si>
    <t>Allgemeiner Hinweis</t>
  </si>
  <si>
    <r>
      <t xml:space="preserve">Der effektive Förderbetrag wird erst </t>
    </r>
    <r>
      <rPr>
        <b/>
        <u/>
        <sz val="12"/>
        <color theme="1"/>
        <rFont val="Calibri"/>
        <family val="2"/>
        <scheme val="minor"/>
      </rPr>
      <t>nach Prüfung und Bearbeitung des Ansuchens festgelegt</t>
    </r>
    <r>
      <rPr>
        <b/>
        <sz val="12"/>
        <color theme="1"/>
        <rFont val="Calibri"/>
        <family val="2"/>
        <scheme val="minor"/>
      </rPr>
      <t xml:space="preserve"> und anschließend </t>
    </r>
    <r>
      <rPr>
        <b/>
        <u/>
        <sz val="12"/>
        <color theme="1"/>
        <rFont val="Calibri"/>
        <family val="2"/>
        <scheme val="minor"/>
      </rPr>
      <t>mit Dekret der Ressortdirektorin gewährt.</t>
    </r>
  </si>
  <si>
    <r>
      <rPr>
        <b/>
        <sz val="14"/>
        <color theme="1"/>
        <rFont val="Calibri"/>
        <family val="2"/>
        <scheme val="minor"/>
      </rPr>
      <t>Werte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MANUELL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eintragen</t>
    </r>
    <r>
      <rPr>
        <sz val="14"/>
        <color theme="1"/>
        <rFont val="Calibri"/>
        <family val="2"/>
        <scheme val="minor"/>
      </rPr>
      <t xml:space="preserve"> (nicht kopieren/einfügen!)</t>
    </r>
  </si>
  <si>
    <t>Wie heißt dein Projekt?</t>
  </si>
  <si>
    <t>Veranstaltungsort/Gemeinde</t>
  </si>
  <si>
    <t>Kinder mit Behinderung - KmB (104er)</t>
  </si>
  <si>
    <t>Zeitraum 2026</t>
  </si>
  <si>
    <t>Betreuungstage</t>
  </si>
  <si>
    <t>An wie vielen Tagen der Woche wird Mittagessen angeboten?</t>
  </si>
  <si>
    <t>Anerkanntes Betreuungspersonal</t>
  </si>
  <si>
    <t>Wie viele Kinder mit Behinderung haben sich angemeldet?</t>
  </si>
  <si>
    <t>Wie hoch ist die Teilnahmegebühr für Kinder mit Behinderung?</t>
  </si>
  <si>
    <t>vollständig ausgefüllt</t>
  </si>
  <si>
    <t>Projektwoche 1</t>
  </si>
  <si>
    <t>Projektwoche 2</t>
  </si>
  <si>
    <t>Projektwoche 3</t>
  </si>
  <si>
    <t>Projektwoche 4</t>
  </si>
  <si>
    <t>Projektwoche 5</t>
  </si>
  <si>
    <t>Projektwoche 6</t>
  </si>
  <si>
    <t>Projektwoche 7</t>
  </si>
  <si>
    <t>Projektwoche 8</t>
  </si>
  <si>
    <t>Projektwoche 9</t>
  </si>
  <si>
    <t>Projektwoche 10</t>
  </si>
  <si>
    <t>Projektwochen insgesamt</t>
  </si>
  <si>
    <t>Anerkannter Betreuungsschlüssel</t>
  </si>
  <si>
    <t>Betreuer:innen insgesamt</t>
  </si>
  <si>
    <t>Vor-, Nachbereitung</t>
  </si>
  <si>
    <t>pro Betreuer:in und Woche</t>
  </si>
  <si>
    <t>Anerkannte Einnahmen</t>
  </si>
  <si>
    <t>pro Kind/Woche</t>
  </si>
  <si>
    <t>FINANZIERUNGSPLAN</t>
  </si>
  <si>
    <t>FÖRDERFÄHIGE AUSGABEN &amp; ANERKANNTE EINNAHMEN</t>
  </si>
  <si>
    <t>Geben Sie hier die geplanten GESAMTAUSGABEN des Projektes an</t>
  </si>
  <si>
    <t>Förderfähige Ausgaben</t>
  </si>
  <si>
    <t>Stunden</t>
  </si>
  <si>
    <t>Berechneter Wert</t>
  </si>
  <si>
    <t>Pädagogische Leitung</t>
  </si>
  <si>
    <t>Betreuungspersonal</t>
  </si>
  <si>
    <t>Personal für Betreuung der KmB</t>
  </si>
  <si>
    <t>Springerpauschale</t>
  </si>
  <si>
    <t>Springerpauschale in Prozent</t>
  </si>
  <si>
    <t>Verpflegungskosten</t>
  </si>
  <si>
    <t>Restkosten (ohne Mieten)</t>
  </si>
  <si>
    <t>Mieten</t>
  </si>
  <si>
    <t>Insgesamt</t>
  </si>
  <si>
    <t>Insgesamt förderfähige Gesamtkosten</t>
  </si>
  <si>
    <t>EINNAHMEN</t>
  </si>
  <si>
    <t>Beitrag Gemeinde/Bezirkgemeinschaften</t>
  </si>
  <si>
    <t>Sponsorenbeiträge</t>
  </si>
  <si>
    <t>Teilnahmegebühren (effektive)</t>
  </si>
  <si>
    <t>Eigenmittel</t>
  </si>
  <si>
    <t>Anerkannte Teilnahmegebühren</t>
  </si>
  <si>
    <t>Differenz Ausgaben - Einnahmen</t>
  </si>
  <si>
    <t>Förderbetrag aufgrund förderfähige Kosten</t>
  </si>
  <si>
    <t>50%-Vorschuss</t>
  </si>
  <si>
    <t>80%-Vorschuss</t>
  </si>
  <si>
    <t>ABTEI - BADIA</t>
  </si>
  <si>
    <t>AHRNTAL - VALLE AURINA</t>
  </si>
  <si>
    <t>ALDEIN - ALDINO</t>
  </si>
  <si>
    <t>ALGUND - LAGUNDO</t>
  </si>
  <si>
    <t>ALTREI - ANTERIVO</t>
  </si>
  <si>
    <t>ANDRIAN - ANDRIANO</t>
  </si>
  <si>
    <t>AUER - ORA</t>
  </si>
  <si>
    <t>BARBIAN - BARBIANO</t>
  </si>
  <si>
    <t>BOZEN - BOLZANO</t>
  </si>
  <si>
    <t>BRANZOLL - BRONZOLO</t>
  </si>
  <si>
    <t>BRENNER - BRENNERO</t>
  </si>
  <si>
    <t>BRIXEN - BRESSANONE</t>
  </si>
  <si>
    <t>BRUNECK - BRUNICO</t>
  </si>
  <si>
    <t>BURGSTALL - POSTAL</t>
  </si>
  <si>
    <t>CORVARA - CORVARA IN BADIA</t>
  </si>
  <si>
    <t>DEUTSCHNOFEN - NOVA PONENTE</t>
  </si>
  <si>
    <t>ENNEBERG - MAREBBE</t>
  </si>
  <si>
    <t>EPPAN AN DER WEINSTRASSE - APPIANO SULLA STRADA DEL VINO</t>
  </si>
  <si>
    <t>FELDTHURNS - VELTURNO</t>
  </si>
  <si>
    <t>FRANZENSFESTE - FORTEZZA</t>
  </si>
  <si>
    <t>FREIENFELD - CAMPO DI TRENS</t>
  </si>
  <si>
    <t>GAIS - GAIS</t>
  </si>
  <si>
    <t>GARGAZON - GARGAZZONE</t>
  </si>
  <si>
    <t>GLURNS - GLORENZA</t>
  </si>
  <si>
    <t>GRAUN IN VINSCHGAU - CURON VENOSTA</t>
  </si>
  <si>
    <t>GSIES - VALLE DI CASIES</t>
  </si>
  <si>
    <t>HAFLING - AVELENGO</t>
  </si>
  <si>
    <t>INNICHEN - SAN CANDIDO</t>
  </si>
  <si>
    <t>JENESIEN - SAN GENESIO ATESINO</t>
  </si>
  <si>
    <t>KALTERN AN DER WEINSTRASSE - CALDARO SULLA STRADA DEL VINO</t>
  </si>
  <si>
    <t>KARNEID - CORNEDO ALL'ISARCO</t>
  </si>
  <si>
    <t>KASTELBELL/TSCHARS - CASTELBELLO-CIARDES</t>
  </si>
  <si>
    <t>KASTELRUTH - CASTELROTTO</t>
  </si>
  <si>
    <t>KIENS - CHIENES</t>
  </si>
  <si>
    <t>KLAUSEN - CHIUSA</t>
  </si>
  <si>
    <t>KUENS - CAINES</t>
  </si>
  <si>
    <t>KURTATSCH AN DER WEINSTRASSE - CORTACCIA SULLA STRADA DEL VINO</t>
  </si>
  <si>
    <t>KURTINIG AN DER WEINSTRASSE - CORTINA SULLA STRADA DEL VINO</t>
  </si>
  <si>
    <t>LAAS - LASA</t>
  </si>
  <si>
    <t>LAJEN - LAION</t>
  </si>
  <si>
    <t>LANA - LANA</t>
  </si>
  <si>
    <t>LATSCH - LACES</t>
  </si>
  <si>
    <t>LAUREIN - LAUREGNO</t>
  </si>
  <si>
    <t>LEIFERS - LAIVES</t>
  </si>
  <si>
    <t>LÜSEN - LUSON</t>
  </si>
  <si>
    <t>MALS - MALLES VENOSTA</t>
  </si>
  <si>
    <t>MARGREID AN DER WEINSTRASSE - MAGRE' SULLA STRADA DEL VINO</t>
  </si>
  <si>
    <t>MARLING - MARLENGO</t>
  </si>
  <si>
    <t>MARTELL - MARTELLO</t>
  </si>
  <si>
    <t>MERAN - MERANO</t>
  </si>
  <si>
    <t>MÖLTEN - MELTINA</t>
  </si>
  <si>
    <t>MONTAN - MONTAGNA</t>
  </si>
  <si>
    <t>MOOS IN PASSEIER - MOSO IN PASSIRIA</t>
  </si>
  <si>
    <t>MÜHLBACH - RIO DI Valle Pusteria</t>
  </si>
  <si>
    <t>MÜHLWALD - SELVA DEI MOLINI</t>
  </si>
  <si>
    <t>NALS - NALLES</t>
  </si>
  <si>
    <t>NATURNS - NATURNO</t>
  </si>
  <si>
    <t>NATZ-SCHABS - NAZ SCIAVES</t>
  </si>
  <si>
    <t>NEUMARKT - EGNA</t>
  </si>
  <si>
    <t>NIEDERDORF - VILLABASSA</t>
  </si>
  <si>
    <t>OLANG - VALDAORA</t>
  </si>
  <si>
    <t>PARTSCHINS - PARCINES</t>
  </si>
  <si>
    <t>PERCHA - PERCA</t>
  </si>
  <si>
    <t>PFALZEN - FALZES</t>
  </si>
  <si>
    <t>PFATTEN - VADENA</t>
  </si>
  <si>
    <t>PFITSCH - VAL DI VIZZE</t>
  </si>
  <si>
    <t>PLAUS - PLAUS</t>
  </si>
  <si>
    <t>PRAD AM STILFSERJOCH - PRATO ALLO STELVIO</t>
  </si>
  <si>
    <t>PRAGS - BRAIES</t>
  </si>
  <si>
    <t>PRETTAU - PREDOI</t>
  </si>
  <si>
    <t>PROVEIS - PROVES</t>
  </si>
  <si>
    <t>RASEN ANTHOLZ - RASUN ANTERSELVA</t>
  </si>
  <si>
    <t>RATSCHINGS - RACINES</t>
  </si>
  <si>
    <t>RIFFIAN - RIFIANO</t>
  </si>
  <si>
    <t>RITTEN - RENON</t>
  </si>
  <si>
    <t>RODENECK - RODENGO</t>
  </si>
  <si>
    <t>SALURN - SALORNO</t>
  </si>
  <si>
    <t>SAND IN TAUFERS - CAMPO TURES</t>
  </si>
  <si>
    <t>SANKT CHRISTINA IN GRÖDEN - SANTA CRISTINA VALGARDENA</t>
  </si>
  <si>
    <t>SANKT LEONHARD IN PASSEIER - SAN LEONARDO IN PASSIRIA</t>
  </si>
  <si>
    <t>SANKT LORENZEN - SAN LORENZO DI SEBATO</t>
  </si>
  <si>
    <t>SANKT MARTIN IN PASSEIER - SAN MARTINO IN PASSIRIA</t>
  </si>
  <si>
    <t>SANKT MARTIN IN THURN - SAN MARTINO IN BADIA</t>
  </si>
  <si>
    <t>SANKT PANKRAZ - SAN PANCRAZIO</t>
  </si>
  <si>
    <t>SANKT ULRICH - ORTISEI</t>
  </si>
  <si>
    <t>SARNTAL - SARENTINO</t>
  </si>
  <si>
    <t>SCHENNA - SCENA</t>
  </si>
  <si>
    <t>SCHLANDERS - SILANDRO</t>
  </si>
  <si>
    <t>SCHLUDERNS - SLUDERNO</t>
  </si>
  <si>
    <t>SCHNALS - SENALES</t>
  </si>
  <si>
    <t>SEXTEN - SESTO</t>
  </si>
  <si>
    <t>STERZING - VIPITENO</t>
  </si>
  <si>
    <t>STILFS - STELVIO</t>
  </si>
  <si>
    <t>TAUFERS IM MÜNSTERTAL - TUBRE</t>
  </si>
  <si>
    <t>TERENTEN - TERENTO</t>
  </si>
  <si>
    <t>TERLAN - TERLANO</t>
  </si>
  <si>
    <t>TIERS - TIRES</t>
  </si>
  <si>
    <t>TIROL - TIROLO</t>
  </si>
  <si>
    <t>TISENS - TESIMO</t>
  </si>
  <si>
    <t>TOBLACH - DOBBIACO</t>
  </si>
  <si>
    <t>TRAMIN AN DER WEINSTRASSE - TERMENO SULLA STRADA DEL VINO</t>
  </si>
  <si>
    <t>TRUDEN - TRODENA</t>
  </si>
  <si>
    <t>TSCHERMS - CERMES</t>
  </si>
  <si>
    <t>U.L.FRAU I.W.-ST.FELIX - SENALE-SAN FELICE</t>
  </si>
  <si>
    <t>ULTEN - ULTIMO</t>
  </si>
  <si>
    <t>VAHRN - VARNA</t>
  </si>
  <si>
    <t>VILLANDERS - VILLANDRO</t>
  </si>
  <si>
    <t>VILLNÖSS - FUNES</t>
  </si>
  <si>
    <t>VINTL - VANDOIES</t>
  </si>
  <si>
    <t>VÖLS - FIE' ALLO SCILIAR</t>
  </si>
  <si>
    <t>VÖRAN - VERANO</t>
  </si>
  <si>
    <t>WAIDBRUCK - PONTE GARDENA</t>
  </si>
  <si>
    <t>WELSBERG-TAISTEN - MONGUELFO-TESIDO</t>
  </si>
  <si>
    <t>WELSCHNOFEN - NOVA LEVANTE</t>
  </si>
  <si>
    <t>WENGEN - LA VALLE</t>
  </si>
  <si>
    <t>WOLKENSTEIN IN GRÖDEN - SELVA DI VAL GARDENA</t>
  </si>
  <si>
    <t>Geben Sie hier das Datum ein, mit dem die Betreuungswoche beginnt. Format (TT.MM.JJJJ)</t>
  </si>
  <si>
    <t>Geben Sie hier das Datum ein, mit dem die Betreuungswoche endet.  Format (TT.MM.JJJJ)</t>
  </si>
  <si>
    <t xml:space="preserve">Projekt für Kinder im </t>
  </si>
  <si>
    <r>
      <t xml:space="preserve">Wie viele Kinder haben sich in dieser Woche angemeldet? </t>
    </r>
    <r>
      <rPr>
        <sz val="11"/>
        <color theme="1"/>
        <rFont val="Calibri"/>
        <family val="2"/>
        <scheme val="minor"/>
      </rPr>
      <t xml:space="preserve">(Kinder mit Behinderung </t>
    </r>
    <r>
      <rPr>
        <u/>
        <sz val="11"/>
        <color theme="1"/>
        <rFont val="Calibri"/>
        <family val="2"/>
        <scheme val="minor"/>
      </rPr>
      <t>ausgenommen</t>
    </r>
    <r>
      <rPr>
        <sz val="11"/>
        <color theme="1"/>
        <rFont val="Calibri"/>
        <family val="2"/>
        <scheme val="minor"/>
      </rPr>
      <t>)</t>
    </r>
  </si>
  <si>
    <t>Anerkannte Gruppen insgesamt</t>
  </si>
  <si>
    <r>
      <t xml:space="preserve">Bei </t>
    </r>
    <r>
      <rPr>
        <b/>
        <sz val="12"/>
        <color rgb="FFFF0000"/>
        <rFont val="Calibri"/>
        <family val="2"/>
        <scheme val="minor"/>
      </rPr>
      <t>gemischte Gruppen</t>
    </r>
    <r>
      <rPr>
        <sz val="12"/>
        <color theme="1"/>
        <rFont val="Calibri"/>
        <family val="2"/>
        <scheme val="minor"/>
      </rPr>
      <t xml:space="preserve"> kommt die </t>
    </r>
    <r>
      <rPr>
        <b/>
        <i/>
        <sz val="12"/>
        <color theme="1"/>
        <rFont val="Calibri"/>
        <family val="2"/>
        <scheme val="minor"/>
      </rPr>
      <t>Anlage A</t>
    </r>
    <r>
      <rPr>
        <b/>
        <sz val="12"/>
        <color theme="1"/>
        <rFont val="Calibri"/>
        <family val="2"/>
        <scheme val="minor"/>
      </rPr>
      <t xml:space="preserve"> der jüngeren Bildungsstufe </t>
    </r>
    <r>
      <rPr>
        <sz val="12"/>
        <color theme="1"/>
        <rFont val="Calibri"/>
        <family val="2"/>
        <scheme val="minor"/>
      </rPr>
      <t xml:space="preserve">zur Anwendung, z.B. bei gemischten Gruppen zwischen Vorschul- und Grundschulalter  die </t>
    </r>
    <r>
      <rPr>
        <i/>
        <sz val="12"/>
        <color theme="1"/>
        <rFont val="Calibri"/>
        <family val="2"/>
        <scheme val="minor"/>
      </rPr>
      <t>Anlage A Vorschulalter</t>
    </r>
    <r>
      <rPr>
        <sz val="12"/>
        <color theme="1"/>
        <rFont val="Calibri"/>
        <family val="2"/>
        <scheme val="minor"/>
      </rPr>
      <t xml:space="preserve"> (Beschluss Nr. 170/2026 Absatz 3.2.).</t>
    </r>
  </si>
  <si>
    <t>Stunden/ Pauschalsatz: Die laut Beschluss Nr. 170/2026 festgelegten Maximalwerte dürfen nicht überschritten werden.</t>
  </si>
  <si>
    <t xml:space="preserve">Alle Verweise auf den Gesetzesbestimmungen sowie FAQs und Kontakte finden Sie auf der Webseite der Familienagentur. </t>
  </si>
  <si>
    <t>Personal für Betreuung der Kinder mit Behinderung (KmB)</t>
  </si>
  <si>
    <t>Angesuchter Förderbetrag</t>
  </si>
  <si>
    <t xml:space="preserve">Wie viele Betreuungsstunden umfasst das Projekt in dieser Woche? </t>
  </si>
  <si>
    <t>Andere Einnahmen</t>
  </si>
  <si>
    <t>Vorschuss 50%</t>
  </si>
  <si>
    <t>Vorschuss 80%</t>
  </si>
  <si>
    <t>Wurde im Ansuchen ein Vorschuss angesucht?</t>
  </si>
  <si>
    <t>Schlüssel für pädagogische Leitung</t>
  </si>
  <si>
    <t>Stunden-/ Pauschalsatz</t>
  </si>
  <si>
    <r>
      <t xml:space="preserve">Wie hoch ist die Standard-Teilnahmegebühr? </t>
    </r>
    <r>
      <rPr>
        <sz val="11"/>
        <color theme="1"/>
        <rFont val="Calibri"/>
        <family val="2"/>
        <scheme val="minor"/>
      </rPr>
      <t xml:space="preserve">Eventuelle </t>
    </r>
    <r>
      <rPr>
        <b/>
        <sz val="11"/>
        <color theme="1"/>
        <rFont val="Calibri"/>
        <family val="2"/>
        <scheme val="minor"/>
      </rPr>
      <t>Vergünstigngen</t>
    </r>
    <r>
      <rPr>
        <sz val="11"/>
        <color theme="1"/>
        <rFont val="Calibri"/>
        <family val="2"/>
        <scheme val="minor"/>
      </rPr>
      <t xml:space="preserve">, z.B. für Geschwisterkinder, werden hier </t>
    </r>
    <r>
      <rPr>
        <b/>
        <sz val="11"/>
        <color theme="1"/>
        <rFont val="Calibri"/>
        <family val="2"/>
        <scheme val="minor"/>
      </rPr>
      <t>nicht angegeben.</t>
    </r>
  </si>
  <si>
    <t>Bitte auswählen</t>
  </si>
  <si>
    <t>Grundschulalter</t>
  </si>
  <si>
    <t>Wie heißt dein Verein/Genossenschaft/öffentliche Körperschaft?</t>
  </si>
  <si>
    <t>Ente</t>
  </si>
  <si>
    <t>Progetto</t>
  </si>
  <si>
    <t>Comune</t>
  </si>
  <si>
    <t>Categoria eta</t>
  </si>
  <si>
    <t>Sett.1 - Data Inizio</t>
  </si>
  <si>
    <t>Sett.1 - Data Fine</t>
  </si>
  <si>
    <t>Sett.1 - Giorni assistenza</t>
  </si>
  <si>
    <t>Sett.1 - Pasti settimana</t>
  </si>
  <si>
    <t>Sett.1 - Ore assistenza</t>
  </si>
  <si>
    <t>Sett.1 - N. Bambini</t>
  </si>
  <si>
    <t>Sett.1 - Quota partecipazione</t>
  </si>
  <si>
    <t>Sett.1 - Personale assist. riconosc.</t>
  </si>
  <si>
    <t>Sett.1 - N. Bambini 104</t>
  </si>
  <si>
    <t>Sett.1 - Personale assist. riconosc. 104</t>
  </si>
  <si>
    <t>Sett.1 - Quota part. 104</t>
  </si>
  <si>
    <t>Sett.2 - Data Inizio</t>
  </si>
  <si>
    <t>Sett.2 - Data Fine</t>
  </si>
  <si>
    <t>Sett.2 - Giorni assistenza</t>
  </si>
  <si>
    <t>Sett.2 - Pasti settimana</t>
  </si>
  <si>
    <t>Sett.2 - Ore assistenza</t>
  </si>
  <si>
    <t>Sett.2 - N. Bambini</t>
  </si>
  <si>
    <t>Sett.2 - Quota partecipazione</t>
  </si>
  <si>
    <t>Sett.2 - Personale assist. riconosc.</t>
  </si>
  <si>
    <t>Sett.2 - N. Bambini 104</t>
  </si>
  <si>
    <t>Sett.2 - Personale assist. riconosc. 104</t>
  </si>
  <si>
    <t>Sett.2 - Quota part. 104</t>
  </si>
  <si>
    <t>Sett.3 - Data Inizio</t>
  </si>
  <si>
    <t>Sett.3 - Data Fine</t>
  </si>
  <si>
    <t>Sett.3 - Giorni assistenza</t>
  </si>
  <si>
    <t>Sett.3 - Pasti settimana</t>
  </si>
  <si>
    <t>Sett.3 - Ore assistenza</t>
  </si>
  <si>
    <t>Sett.3 - N. Bambini</t>
  </si>
  <si>
    <t>Sett.3 - Quota partecipazione</t>
  </si>
  <si>
    <t>Sett.3 - Personale assist. riconosc.</t>
  </si>
  <si>
    <t>Sett.3 - N. Bambini 104</t>
  </si>
  <si>
    <t>Sett.3 - Personale assist. riconosc. 104</t>
  </si>
  <si>
    <t>Sett.3 - Quota part. 104</t>
  </si>
  <si>
    <t>Sett.4 - Data Inizio</t>
  </si>
  <si>
    <t>Sett.4 - Data Fine</t>
  </si>
  <si>
    <t>Sett.4 - Giorni assistenza</t>
  </si>
  <si>
    <t>Sett.4 - Pasti settimana</t>
  </si>
  <si>
    <t>Sett.4 - Ore assistenza</t>
  </si>
  <si>
    <t>Sett.4 - N. Bambini</t>
  </si>
  <si>
    <t>Sett.4 - Quota partecipazione</t>
  </si>
  <si>
    <t>Sett.4 - Personale assist. riconosc.</t>
  </si>
  <si>
    <t>Sett.4 - N. Bambini 104</t>
  </si>
  <si>
    <t>Sett.4 - Personale assist. riconosc. 104</t>
  </si>
  <si>
    <t>Sett.4 - Quota part. 104</t>
  </si>
  <si>
    <t>Sett.5 - Data Inizio</t>
  </si>
  <si>
    <t>Sett.5 - Data Fine</t>
  </si>
  <si>
    <t>Sett.5 - Giorni assistenza</t>
  </si>
  <si>
    <t>Sett.5 - Pasti settimana</t>
  </si>
  <si>
    <t>Sett.5 - Ore assistenza</t>
  </si>
  <si>
    <t>Sett.5 - N. Bambini</t>
  </si>
  <si>
    <t>Sett.5 - Quota partecipazione</t>
  </si>
  <si>
    <t>Sett.5 - Personale assist. riconosc.</t>
  </si>
  <si>
    <t>Sett.5 - N. Bambini 104</t>
  </si>
  <si>
    <t>Sett.5 - Personale assist. riconosc. 104</t>
  </si>
  <si>
    <t>Sett.5 - Quota part. 104</t>
  </si>
  <si>
    <t>Sett.6 - Data Inizio</t>
  </si>
  <si>
    <t>Sett.6 - Data Fine</t>
  </si>
  <si>
    <t>Sett.6 - Giorni assistenza</t>
  </si>
  <si>
    <t>Sett.6 - Pasti settimana</t>
  </si>
  <si>
    <t>Sett.6 - Ore assistenza</t>
  </si>
  <si>
    <t>Sett.6 - N. Bambini</t>
  </si>
  <si>
    <t>Sett.6 - Quota partecipazione</t>
  </si>
  <si>
    <t>Sett.6 - Personale assist. riconosc.</t>
  </si>
  <si>
    <t>Sett.6 - N. Bambini 104</t>
  </si>
  <si>
    <t>Sett.6 - Personale assist. riconosc. 104</t>
  </si>
  <si>
    <t>Sett.6 - Quota part. 104</t>
  </si>
  <si>
    <t>Sett.7 - Data Inizio</t>
  </si>
  <si>
    <t>Sett.7 - Data Fine</t>
  </si>
  <si>
    <t>Sett.7 - Giorni assistenza</t>
  </si>
  <si>
    <t>Sett.7 - Pasti settimana</t>
  </si>
  <si>
    <t>Sett.7 - Ore assistenza</t>
  </si>
  <si>
    <t>Sett.7 - N. Bambini</t>
  </si>
  <si>
    <t>Sett.7 - Quota partecipazione</t>
  </si>
  <si>
    <t>Sett.7 - Personale assist. riconosc.</t>
  </si>
  <si>
    <t>Sett.7 - N. Bambini 104</t>
  </si>
  <si>
    <t>Sett.7 - Personale assist. riconosc. 104</t>
  </si>
  <si>
    <t>Sett.7 - Quota part. 104</t>
  </si>
  <si>
    <t>Sett.8 - Data Inizio</t>
  </si>
  <si>
    <t>Sett.8 - Data Fine</t>
  </si>
  <si>
    <t>Sett.8 - Giorni assistenza</t>
  </si>
  <si>
    <t>Sett.8 - Pasti settimana</t>
  </si>
  <si>
    <t>Sett.8 - Ore assistenza</t>
  </si>
  <si>
    <t>Sett.8 - N. Bambini</t>
  </si>
  <si>
    <t>Sett.8 - Quota partecipazione</t>
  </si>
  <si>
    <t>Sett.8 - Personale assist. riconosc.</t>
  </si>
  <si>
    <t>Sett.8 - N. Bambini 104</t>
  </si>
  <si>
    <t>Sett.8 - Personale assist. riconosc. 104</t>
  </si>
  <si>
    <t>Sett.8 - Quota part. 104</t>
  </si>
  <si>
    <t>Sett.9 - Data Inizio</t>
  </si>
  <si>
    <t>Sett.9 - Data Fine</t>
  </si>
  <si>
    <t>Sett.9 - Giorni assistenza</t>
  </si>
  <si>
    <t>Sett.9 - Pasti settimana</t>
  </si>
  <si>
    <t>Sett.9 - Ore assistenza</t>
  </si>
  <si>
    <t>Sett.9 - N. Bambini</t>
  </si>
  <si>
    <t>Sett.9 - Quota partecipazione</t>
  </si>
  <si>
    <t>Sett.9 - Personale assist. riconosc.</t>
  </si>
  <si>
    <t>Sett.9 - N. Bambini 104</t>
  </si>
  <si>
    <t>Sett.9 - Personale assist. riconosc. 104</t>
  </si>
  <si>
    <t>Sett.9 - Quota part. 104</t>
  </si>
  <si>
    <t>Sett.10 - Data Inizio</t>
  </si>
  <si>
    <t>Sett.10 - Data Fine</t>
  </si>
  <si>
    <t>Sett.10 - Giorni assistenza</t>
  </si>
  <si>
    <t>Sett.10 - Pasti settimana</t>
  </si>
  <si>
    <t>Sett.10 - Ore assistenza</t>
  </si>
  <si>
    <t>Sett.10 - N. Bambini</t>
  </si>
  <si>
    <t>Sett.10 - Quota partecipazione</t>
  </si>
  <si>
    <t>Sett.10 - Personale assist. riconosc.</t>
  </si>
  <si>
    <t>Sett.10 - N. Bambini 104</t>
  </si>
  <si>
    <t>Sett.10 - Personale assist. riconosc. 104</t>
  </si>
  <si>
    <t>Sett.10 - Quota part. 104</t>
  </si>
  <si>
    <t>Tot. - Settimane totali</t>
  </si>
  <si>
    <t>Tot. - Giorni assistenza</t>
  </si>
  <si>
    <t>Tot. - Pranzi</t>
  </si>
  <si>
    <t>Tot. - Ore progetto</t>
  </si>
  <si>
    <t>Tot. - Bambini iscritti</t>
  </si>
  <si>
    <t>Tot. - Assistenti riconosc.</t>
  </si>
  <si>
    <t>Tot. - Bambini legge 104</t>
  </si>
  <si>
    <t>Tot. - Assistenti riconosc. 104</t>
  </si>
  <si>
    <t>Uscite - Dir. pedagogica</t>
  </si>
  <si>
    <t>Uscite - Personale assist.</t>
  </si>
  <si>
    <t>Uscite - Personale assist. 104</t>
  </si>
  <si>
    <t>Uscite - Sostituzione</t>
  </si>
  <si>
    <t>Uscite - Ristorazione</t>
  </si>
  <si>
    <t>Uscite - Costi residui</t>
  </si>
  <si>
    <t>Uscite - Locazione</t>
  </si>
  <si>
    <t>Uscite - Totale</t>
  </si>
  <si>
    <t>Entrate - Comune</t>
  </si>
  <si>
    <t>Entrate - Sponsor</t>
  </si>
  <si>
    <t>Entrate - Altre</t>
  </si>
  <si>
    <t>Entrate - Quote partecip.</t>
  </si>
  <si>
    <t>Entrate - Mezzi propri</t>
  </si>
  <si>
    <t>Entrate - Totale</t>
  </si>
  <si>
    <t>Tariffa - Dir. pedagogica</t>
  </si>
  <si>
    <t>Tariffa - Personale assist.</t>
  </si>
  <si>
    <t>Tariffa - Personale assist. 104</t>
  </si>
  <si>
    <t>Tariffa - Sostituzione</t>
  </si>
  <si>
    <t>Tariffa - Ristorazione</t>
  </si>
  <si>
    <t>Tariffa - Costi residui</t>
  </si>
  <si>
    <t>Ore - Dir. pedagogica</t>
  </si>
  <si>
    <t>Ore - Personale assist.</t>
  </si>
  <si>
    <t>Ore - Personale assist. 104</t>
  </si>
  <si>
    <t>Calc. - Dir. pedagogica</t>
  </si>
  <si>
    <t>Calc. - Personale assist.</t>
  </si>
  <si>
    <t>Calc. - Personale assist. 104</t>
  </si>
  <si>
    <t>Calc. - Sostituzione</t>
  </si>
  <si>
    <t>Calc. - Ristorazione</t>
  </si>
  <si>
    <t>Calc. - Costi residui</t>
  </si>
  <si>
    <t>Calc. - Locazione</t>
  </si>
  <si>
    <t>Calc. - Totale costi ammissibili</t>
  </si>
  <si>
    <t>Quote partecip. ammissibili</t>
  </si>
  <si>
    <t>Differenza uscite-entrate</t>
  </si>
  <si>
    <t>Contributo su costi amm.</t>
  </si>
  <si>
    <t>Importo contributo richiesto</t>
  </si>
  <si>
    <t>Anticipo richiesto</t>
  </si>
  <si>
    <t>Anticipo 50%</t>
  </si>
  <si>
    <t>Anticipo 80%</t>
  </si>
  <si>
    <t>Projektwoche 11</t>
  </si>
  <si>
    <t>Sett.11 - Data Inizio</t>
  </si>
  <si>
    <t>Sett.11 - Data Fine</t>
  </si>
  <si>
    <t>Sett.11 - Giorni assistenza</t>
  </si>
  <si>
    <t>Sett.11 - Pasti settimana</t>
  </si>
  <si>
    <t>Sett.11 - Ore assistenza</t>
  </si>
  <si>
    <t>Sett.11 - N. Bambini</t>
  </si>
  <si>
    <t>Sett.11 - Quota partecipazione</t>
  </si>
  <si>
    <t>Sett.11 - Personale assist. riconosc.</t>
  </si>
  <si>
    <t>Sett.11 - N. Bambini 104</t>
  </si>
  <si>
    <t>Sett.11 - Personale assist. riconosc. 104</t>
  </si>
  <si>
    <t>Sett.11 - Quota part. 104</t>
  </si>
  <si>
    <t>BEZIRKSGEMEINSCHAFT BURGGRAFENAMT - COMUNITÀ COMPRENSORIALE BURGRAVIATO</t>
  </si>
  <si>
    <t>BEZIRKSGEMEINSCHAFT SALTEN - SCHLERN - COMUNITÀ COMPRENSORIALE DI SALTO - SCILIAR</t>
  </si>
  <si>
    <t>BEZIRKSGEMEINSCHAFT ÜBERETSCH - UNTERLAND - COMUNITÀ COMPRENSORIALE OLTRADIGE - BASSA ATESINA</t>
  </si>
  <si>
    <t>BEZIRKSGEMEINSCHAFT VINSCHGAU - COMUNITÀ COMPRENSORIALE VAL VENOSTA</t>
  </si>
  <si>
    <t>BEZIRKSGEMEINSCHAFT EISACKTAL - COMUNITÀ COMPRENSORIALE VALLE ISARCO</t>
  </si>
  <si>
    <t>BEZIRKSGEMEINSCHAFT PUSTERTAL - COMUNITÀ COMPRENSORIALE VALLE PUSTERIA</t>
  </si>
  <si>
    <t>BEZIRKSGEMEINSCHAFT WIPPTAL - COMUNITÀ COMPRENSORIALE WIPPTAL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</si>
</sst>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.00\ [$€-407]"/>
    <numFmt numFmtId="165" formatCode="[$-F800]dddd\,\ mmmm\ dd\,\ yyyy"/>
    <numFmt numFmtId="166" formatCode="0\ &quot;Stunden&quot;"/>
    <numFmt numFmtId="167" formatCode="#,##0.00\ &quot;€&quot;"/>
    <numFmt numFmtId="168" formatCode="[$-F800]dddd&quot;, &quot;mmmm\ dd&quot;, &quot;yyyy"/>
    <numFmt numFmtId="169" formatCode="_-* #,##0.00&quot; €&quot;_-;\-* #,##0.00&quot; €&quot;_-;_-* \-??&quot; €&quot;_-;_-@_-"/>
    <numFmt numFmtId="170" formatCode="_-* #,##0.00\ [$€-407]_-;\-* #,##0.00\ [$€-407]_-;_-* \-??\ [$€-407]_-;_-@_-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charset val="1"/>
    </font>
    <font>
      <b/>
      <sz val="9"/>
      <color rgb="FFFFFFFF"/>
      <name val="Arial"/>
      <charset val="1"/>
    </font>
    <font>
      <sz val="9"/>
      <name val="Arial"/>
      <charset val="1"/>
    </font>
    <font>
      <sz val="11"/>
      <color rgb="FF000000"/>
      <name val="Calibri"/>
      <family val="2"/>
      <charset val="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FECE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1F4E79"/>
        <bgColor rgb="FF003366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1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5" fillId="0" borderId="0"/>
    <xf numFmtId="0" fontId="14" fillId="0" borderId="0" applyNumberFormat="0" applyFill="0" applyBorder="0" applyAlignment="0" applyProtection="0"/>
    <xf numFmtId="0" fontId="22" fillId="0" borderId="0"/>
  </cellStyleXfs>
  <cellXfs count="195">
    <xf numFmtId="0" fontId="0" fillId="0" borderId="0" xfId="0"/>
    <xf numFmtId="44" fontId="1" fillId="3" borderId="0" xfId="1" applyFont="1" applyFill="1" applyBorder="1" applyProtection="1"/>
    <xf numFmtId="44" fontId="3" fillId="3" borderId="0" xfId="1" applyFont="1" applyFill="1" applyBorder="1" applyProtection="1"/>
    <xf numFmtId="44" fontId="0" fillId="3" borderId="0" xfId="1" applyFont="1" applyFill="1" applyBorder="1" applyProtection="1"/>
    <xf numFmtId="0" fontId="0" fillId="2" borderId="1" xfId="1" applyNumberFormat="1" applyFont="1" applyFill="1" applyBorder="1" applyProtection="1"/>
    <xf numFmtId="44" fontId="0" fillId="2" borderId="1" xfId="1" applyFont="1" applyFill="1" applyBorder="1" applyProtection="1"/>
    <xf numFmtId="44" fontId="0" fillId="2" borderId="18" xfId="1" applyFont="1" applyFill="1" applyBorder="1" applyProtection="1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4" fillId="0" borderId="0" xfId="3" applyProtection="1"/>
    <xf numFmtId="0" fontId="0" fillId="5" borderId="1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left" vertical="center" wrapText="1"/>
    </xf>
    <xf numFmtId="0" fontId="14" fillId="0" borderId="8" xfId="3" applyBorder="1" applyAlignment="1" applyProtection="1">
      <alignment vertical="center"/>
    </xf>
    <xf numFmtId="44" fontId="3" fillId="2" borderId="29" xfId="1" applyFont="1" applyFill="1" applyBorder="1" applyProtection="1"/>
    <xf numFmtId="44" fontId="1" fillId="7" borderId="1" xfId="1" applyFont="1" applyFill="1" applyBorder="1" applyProtection="1"/>
    <xf numFmtId="44" fontId="0" fillId="8" borderId="1" xfId="1" applyFont="1" applyFill="1" applyBorder="1" applyProtection="1">
      <protection locked="0"/>
    </xf>
    <xf numFmtId="9" fontId="0" fillId="8" borderId="1" xfId="1" applyNumberFormat="1" applyFont="1" applyFill="1" applyBorder="1" applyProtection="1">
      <protection locked="0"/>
    </xf>
    <xf numFmtId="0" fontId="0" fillId="8" borderId="1" xfId="1" applyNumberFormat="1" applyFont="1" applyFill="1" applyBorder="1" applyProtection="1">
      <protection locked="0"/>
    </xf>
    <xf numFmtId="0" fontId="1" fillId="8" borderId="1" xfId="0" applyFont="1" applyFill="1" applyBorder="1" applyProtection="1">
      <protection locked="0"/>
    </xf>
    <xf numFmtId="0" fontId="0" fillId="8" borderId="1" xfId="0" applyFill="1" applyBorder="1" applyProtection="1">
      <protection locked="0"/>
    </xf>
    <xf numFmtId="0" fontId="0" fillId="8" borderId="12" xfId="0" applyFill="1" applyBorder="1" applyProtection="1">
      <protection locked="0"/>
    </xf>
    <xf numFmtId="44" fontId="0" fillId="8" borderId="12" xfId="1" applyFont="1" applyFill="1" applyBorder="1" applyProtection="1">
      <protection locked="0"/>
    </xf>
    <xf numFmtId="165" fontId="0" fillId="8" borderId="12" xfId="0" applyNumberFormat="1" applyFill="1" applyBorder="1" applyAlignment="1" applyProtection="1">
      <alignment horizontal="center"/>
      <protection locked="0"/>
    </xf>
    <xf numFmtId="0" fontId="0" fillId="8" borderId="40" xfId="0" applyFill="1" applyBorder="1" applyProtection="1">
      <protection locked="0"/>
    </xf>
    <xf numFmtId="44" fontId="0" fillId="8" borderId="55" xfId="1" applyFont="1" applyFill="1" applyBorder="1" applyProtection="1">
      <protection locked="0"/>
    </xf>
    <xf numFmtId="44" fontId="0" fillId="8" borderId="56" xfId="1" applyFont="1" applyFill="1" applyBorder="1" applyProtection="1">
      <protection locked="0"/>
    </xf>
    <xf numFmtId="44" fontId="0" fillId="8" borderId="57" xfId="1" applyFont="1" applyFill="1" applyBorder="1" applyProtection="1">
      <protection locked="0"/>
    </xf>
    <xf numFmtId="44" fontId="1" fillId="0" borderId="4" xfId="1" applyFont="1" applyBorder="1" applyProtection="1"/>
    <xf numFmtId="44" fontId="1" fillId="0" borderId="3" xfId="1" applyFont="1" applyBorder="1" applyAlignment="1" applyProtection="1">
      <alignment vertical="center"/>
    </xf>
    <xf numFmtId="44" fontId="1" fillId="0" borderId="5" xfId="1" applyFont="1" applyBorder="1" applyAlignment="1" applyProtection="1"/>
    <xf numFmtId="164" fontId="7" fillId="7" borderId="72" xfId="1" applyNumberFormat="1" applyFont="1" applyFill="1" applyBorder="1" applyProtection="1"/>
    <xf numFmtId="0" fontId="0" fillId="8" borderId="79" xfId="0" applyFill="1" applyBorder="1" applyAlignment="1" applyProtection="1">
      <alignment horizontal="center"/>
      <protection locked="0"/>
    </xf>
    <xf numFmtId="0" fontId="23" fillId="10" borderId="84" xfId="4" applyFont="1" applyFill="1" applyBorder="1" applyAlignment="1">
      <alignment horizontal="center" vertical="center" wrapText="1"/>
    </xf>
    <xf numFmtId="0" fontId="22" fillId="0" borderId="0" xfId="4"/>
    <xf numFmtId="0" fontId="24" fillId="0" borderId="84" xfId="4" applyFont="1" applyBorder="1"/>
    <xf numFmtId="168" fontId="24" fillId="0" borderId="84" xfId="4" applyNumberFormat="1" applyFont="1" applyBorder="1"/>
    <xf numFmtId="169" fontId="24" fillId="0" borderId="84" xfId="4" applyNumberFormat="1" applyFont="1" applyBorder="1"/>
    <xf numFmtId="9" fontId="24" fillId="0" borderId="84" xfId="4" applyNumberFormat="1" applyFont="1" applyBorder="1"/>
    <xf numFmtId="170" fontId="24" fillId="0" borderId="84" xfId="4" applyNumberFormat="1" applyFont="1" applyBorder="1"/>
    <xf numFmtId="164" fontId="24" fillId="0" borderId="84" xfId="4" applyNumberFormat="1" applyFont="1" applyBorder="1"/>
    <xf numFmtId="0" fontId="0" fillId="8" borderId="86" xfId="0" applyFill="1" applyBorder="1" applyProtection="1">
      <protection locked="0"/>
    </xf>
    <xf numFmtId="44" fontId="0" fillId="8" borderId="86" xfId="1" applyFont="1" applyFill="1" applyBorder="1" applyProtection="1">
      <protection locked="0"/>
    </xf>
    <xf numFmtId="0" fontId="0" fillId="8" borderId="85" xfId="0" applyFill="1" applyBorder="1" applyProtection="1">
      <protection locked="0"/>
    </xf>
    <xf numFmtId="0" fontId="0" fillId="0" borderId="58" xfId="0" applyBorder="1"/>
    <xf numFmtId="0" fontId="0" fillId="0" borderId="75" xfId="0" applyBorder="1"/>
    <xf numFmtId="0" fontId="0" fillId="5" borderId="0" xfId="0" applyFill="1"/>
    <xf numFmtId="0" fontId="0" fillId="0" borderId="59" xfId="0" applyBorder="1"/>
    <xf numFmtId="0" fontId="0" fillId="3" borderId="60" xfId="0" applyFill="1" applyBorder="1"/>
    <xf numFmtId="164" fontId="0" fillId="3" borderId="61" xfId="0" applyNumberFormat="1" applyFill="1" applyBorder="1" applyAlignment="1">
      <alignment wrapText="1"/>
    </xf>
    <xf numFmtId="0" fontId="0" fillId="5" borderId="58" xfId="0" applyFill="1" applyBorder="1"/>
    <xf numFmtId="0" fontId="0" fillId="3" borderId="80" xfId="0" applyFill="1" applyBorder="1"/>
    <xf numFmtId="167" fontId="0" fillId="3" borderId="28" xfId="0" applyNumberFormat="1" applyFill="1" applyBorder="1" applyAlignment="1">
      <alignment wrapText="1"/>
    </xf>
    <xf numFmtId="0" fontId="0" fillId="0" borderId="8" xfId="0" applyBorder="1"/>
    <xf numFmtId="0" fontId="0" fillId="0" borderId="78" xfId="0" applyBorder="1"/>
    <xf numFmtId="0" fontId="0" fillId="3" borderId="76" xfId="0" applyFill="1" applyBorder="1"/>
    <xf numFmtId="0" fontId="1" fillId="7" borderId="38" xfId="0" applyFont="1" applyFill="1" applyBorder="1"/>
    <xf numFmtId="0" fontId="3" fillId="3" borderId="0" xfId="0" applyFont="1" applyFill="1"/>
    <xf numFmtId="0" fontId="0" fillId="3" borderId="0" xfId="0" applyFill="1"/>
    <xf numFmtId="0" fontId="3" fillId="3" borderId="59" xfId="0" applyFont="1" applyFill="1" applyBorder="1"/>
    <xf numFmtId="0" fontId="3" fillId="0" borderId="0" xfId="0" applyFont="1"/>
    <xf numFmtId="4" fontId="3" fillId="0" borderId="0" xfId="0" applyNumberFormat="1" applyFont="1"/>
    <xf numFmtId="0" fontId="3" fillId="3" borderId="58" xfId="0" applyFont="1" applyFill="1" applyBorder="1"/>
    <xf numFmtId="0" fontId="1" fillId="0" borderId="65" xfId="0" applyFont="1" applyBorder="1"/>
    <xf numFmtId="44" fontId="0" fillId="0" borderId="4" xfId="0" applyNumberFormat="1" applyBorder="1"/>
    <xf numFmtId="44" fontId="0" fillId="3" borderId="0" xfId="0" applyNumberFormat="1" applyFill="1"/>
    <xf numFmtId="0" fontId="0" fillId="0" borderId="5" xfId="0" applyBorder="1"/>
    <xf numFmtId="0" fontId="0" fillId="3" borderId="59" xfId="0" applyFill="1" applyBorder="1"/>
    <xf numFmtId="4" fontId="0" fillId="0" borderId="0" xfId="0" applyNumberFormat="1"/>
    <xf numFmtId="0" fontId="0" fillId="3" borderId="58" xfId="0" applyFill="1" applyBorder="1"/>
    <xf numFmtId="0" fontId="7" fillId="7" borderId="71" xfId="0" applyFont="1" applyFill="1" applyBorder="1"/>
    <xf numFmtId="0" fontId="0" fillId="3" borderId="73" xfId="0" applyFill="1" applyBorder="1"/>
    <xf numFmtId="0" fontId="0" fillId="3" borderId="74" xfId="0" applyFill="1" applyBorder="1"/>
    <xf numFmtId="0" fontId="0" fillId="0" borderId="77" xfId="0" applyBorder="1"/>
    <xf numFmtId="0" fontId="0" fillId="0" borderId="81" xfId="0" applyBorder="1"/>
    <xf numFmtId="0" fontId="0" fillId="0" borderId="63" xfId="0" applyBorder="1"/>
    <xf numFmtId="0" fontId="0" fillId="5" borderId="60" xfId="0" applyFill="1" applyBorder="1"/>
    <xf numFmtId="0" fontId="3" fillId="0" borderId="60" xfId="0" applyFont="1" applyBorder="1"/>
    <xf numFmtId="0" fontId="1" fillId="7" borderId="3" xfId="0" applyFont="1" applyFill="1" applyBorder="1"/>
    <xf numFmtId="0" fontId="1" fillId="7" borderId="5" xfId="0" applyFont="1" applyFill="1" applyBorder="1"/>
    <xf numFmtId="0" fontId="1" fillId="7" borderId="4" xfId="0" applyFont="1" applyFill="1" applyBorder="1"/>
    <xf numFmtId="0" fontId="1" fillId="3" borderId="58" xfId="0" applyFont="1" applyFill="1" applyBorder="1"/>
    <xf numFmtId="4" fontId="0" fillId="3" borderId="0" xfId="0" applyNumberFormat="1" applyFill="1"/>
    <xf numFmtId="4" fontId="0" fillId="3" borderId="59" xfId="0" applyNumberFormat="1" applyFill="1" applyBorder="1"/>
    <xf numFmtId="0" fontId="1" fillId="0" borderId="0" xfId="0" applyFont="1" applyAlignment="1">
      <alignment horizontal="right"/>
    </xf>
    <xf numFmtId="0" fontId="0" fillId="2" borderId="0" xfId="0" applyFill="1"/>
    <xf numFmtId="0" fontId="0" fillId="3" borderId="0" xfId="0" quotePrefix="1" applyFill="1"/>
    <xf numFmtId="0" fontId="0" fillId="0" borderId="1" xfId="0" applyBorder="1"/>
    <xf numFmtId="0" fontId="0" fillId="3" borderId="1" xfId="0" applyFill="1" applyBorder="1"/>
    <xf numFmtId="0" fontId="0" fillId="3" borderId="6" xfId="0" applyFill="1" applyBorder="1"/>
    <xf numFmtId="0" fontId="0" fillId="0" borderId="60" xfId="0" applyBorder="1"/>
    <xf numFmtId="0" fontId="1" fillId="0" borderId="38" xfId="0" applyFont="1" applyBorder="1"/>
    <xf numFmtId="0" fontId="1" fillId="2" borderId="13" xfId="0" applyFont="1" applyFill="1" applyBorder="1"/>
    <xf numFmtId="0" fontId="1" fillId="0" borderId="13" xfId="0" applyFont="1" applyBorder="1"/>
    <xf numFmtId="0" fontId="1" fillId="0" borderId="36" xfId="0" applyFont="1" applyBorder="1"/>
    <xf numFmtId="0" fontId="1" fillId="0" borderId="41" xfId="0" applyFont="1" applyBorder="1"/>
    <xf numFmtId="0" fontId="1" fillId="0" borderId="42" xfId="0" applyFont="1" applyBorder="1"/>
    <xf numFmtId="0" fontId="1" fillId="0" borderId="43" xfId="0" applyFont="1" applyBorder="1"/>
    <xf numFmtId="0" fontId="1" fillId="0" borderId="0" xfId="0" applyFont="1"/>
    <xf numFmtId="0" fontId="1" fillId="3" borderId="0" xfId="0" applyFont="1" applyFill="1"/>
    <xf numFmtId="0" fontId="1" fillId="3" borderId="59" xfId="0" applyFont="1" applyFill="1" applyBorder="1"/>
    <xf numFmtId="166" fontId="0" fillId="2" borderId="66" xfId="0" applyNumberFormat="1" applyFill="1" applyBorder="1"/>
    <xf numFmtId="1" fontId="0" fillId="2" borderId="15" xfId="0" applyNumberFormat="1" applyFill="1" applyBorder="1"/>
    <xf numFmtId="0" fontId="0" fillId="0" borderId="16" xfId="0" applyBorder="1"/>
    <xf numFmtId="166" fontId="0" fillId="2" borderId="67" xfId="0" applyNumberFormat="1" applyFill="1" applyBorder="1"/>
    <xf numFmtId="166" fontId="0" fillId="2" borderId="14" xfId="0" applyNumberFormat="1" applyFill="1" applyBorder="1"/>
    <xf numFmtId="0" fontId="0" fillId="5" borderId="17" xfId="0" applyFill="1" applyBorder="1"/>
    <xf numFmtId="1" fontId="0" fillId="2" borderId="14" xfId="0" applyNumberFormat="1" applyFill="1" applyBorder="1"/>
    <xf numFmtId="0" fontId="0" fillId="0" borderId="17" xfId="0" applyBorder="1"/>
    <xf numFmtId="0" fontId="0" fillId="2" borderId="14" xfId="0" applyFill="1" applyBorder="1"/>
    <xf numFmtId="166" fontId="0" fillId="2" borderId="68" xfId="0" applyNumberFormat="1" applyFill="1" applyBorder="1"/>
    <xf numFmtId="0" fontId="0" fillId="0" borderId="19" xfId="0" applyBorder="1"/>
    <xf numFmtId="44" fontId="1" fillId="3" borderId="0" xfId="0" applyNumberFormat="1" applyFont="1" applyFill="1"/>
    <xf numFmtId="0" fontId="0" fillId="3" borderId="0" xfId="0" applyFill="1" applyAlignment="1">
      <alignment horizontal="center"/>
    </xf>
    <xf numFmtId="0" fontId="9" fillId="4" borderId="70" xfId="0" applyFont="1" applyFill="1" applyBorder="1" applyAlignment="1">
      <alignment vertical="center"/>
    </xf>
    <xf numFmtId="0" fontId="9" fillId="4" borderId="10" xfId="0" applyFont="1" applyFill="1" applyBorder="1" applyAlignment="1">
      <alignment vertical="center"/>
    </xf>
    <xf numFmtId="0" fontId="0" fillId="0" borderId="2" xfId="0" applyBorder="1"/>
    <xf numFmtId="0" fontId="1" fillId="5" borderId="2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0" fillId="2" borderId="12" xfId="0" applyFill="1" applyBorder="1"/>
    <xf numFmtId="0" fontId="0" fillId="2" borderId="11" xfId="0" applyFill="1" applyBorder="1"/>
    <xf numFmtId="0" fontId="8" fillId="2" borderId="37" xfId="0" applyFont="1" applyFill="1" applyBorder="1"/>
    <xf numFmtId="0" fontId="1" fillId="2" borderId="11" xfId="0" applyFont="1" applyFill="1" applyBorder="1"/>
    <xf numFmtId="0" fontId="0" fillId="0" borderId="40" xfId="0" applyBorder="1"/>
    <xf numFmtId="0" fontId="1" fillId="0" borderId="3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5" borderId="65" xfId="0" applyFont="1" applyFill="1" applyBorder="1"/>
    <xf numFmtId="0" fontId="21" fillId="9" borderId="62" xfId="0" applyFont="1" applyFill="1" applyBorder="1" applyAlignment="1">
      <alignment horizontal="right"/>
    </xf>
    <xf numFmtId="0" fontId="6" fillId="3" borderId="63" xfId="0" applyFont="1" applyFill="1" applyBorder="1"/>
    <xf numFmtId="0" fontId="6" fillId="3" borderId="64" xfId="0" applyFont="1" applyFill="1" applyBorder="1"/>
    <xf numFmtId="0" fontId="6" fillId="0" borderId="0" xfId="0" applyFont="1"/>
    <xf numFmtId="0" fontId="6" fillId="3" borderId="58" xfId="0" applyFont="1" applyFill="1" applyBorder="1"/>
    <xf numFmtId="0" fontId="25" fillId="0" borderId="0" xfId="0" applyFont="1"/>
    <xf numFmtId="0" fontId="1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9" fillId="3" borderId="26" xfId="0" applyFont="1" applyFill="1" applyBorder="1" applyAlignment="1">
      <alignment horizontal="left" vertical="center" wrapText="1"/>
    </xf>
    <xf numFmtId="0" fontId="9" fillId="3" borderId="27" xfId="0" applyFont="1" applyFill="1" applyBorder="1" applyAlignment="1">
      <alignment horizontal="left" vertical="center" wrapText="1"/>
    </xf>
    <xf numFmtId="0" fontId="9" fillId="3" borderId="28" xfId="0" applyFont="1" applyFill="1" applyBorder="1" applyAlignment="1">
      <alignment horizontal="left" vertical="center" wrapText="1"/>
    </xf>
    <xf numFmtId="0" fontId="9" fillId="3" borderId="23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9" fillId="3" borderId="25" xfId="0" applyFont="1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0" fillId="2" borderId="33" xfId="0" applyFill="1" applyBorder="1" applyAlignment="1">
      <alignment horizontal="left"/>
    </xf>
    <xf numFmtId="0" fontId="0" fillId="2" borderId="34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0" fontId="1" fillId="5" borderId="23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44" fontId="0" fillId="0" borderId="52" xfId="1" applyFont="1" applyFill="1" applyBorder="1" applyAlignment="1" applyProtection="1">
      <alignment horizontal="center"/>
    </xf>
    <xf numFmtId="44" fontId="0" fillId="0" borderId="53" xfId="1" applyFont="1" applyFill="1" applyBorder="1" applyAlignment="1" applyProtection="1">
      <alignment horizontal="center"/>
    </xf>
    <xf numFmtId="44" fontId="0" fillId="0" borderId="54" xfId="1" applyFont="1" applyFill="1" applyBorder="1" applyAlignment="1" applyProtection="1">
      <alignment horizontal="center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20" fillId="9" borderId="82" xfId="0" applyFont="1" applyFill="1" applyBorder="1" applyAlignment="1">
      <alignment horizontal="left"/>
    </xf>
    <xf numFmtId="0" fontId="20" fillId="9" borderId="83" xfId="0" applyFont="1" applyFill="1" applyBorder="1" applyAlignment="1">
      <alignment horizontal="left"/>
    </xf>
    <xf numFmtId="0" fontId="9" fillId="4" borderId="6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6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65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</cellXfs>
  <cellStyles count="5">
    <cellStyle name="Link" xfId="3" builtinId="8"/>
    <cellStyle name="Normal 2" xfId="2" xr:uid="{49CFA17E-FBF6-4BA7-989E-1D349B2093CB}"/>
    <cellStyle name="Normale 2" xfId="4" xr:uid="{80720EC4-2276-407C-9109-BC997882DA88}"/>
    <cellStyle name="Standard" xfId="0" builtinId="0"/>
    <cellStyle name="Währung" xfId="1" builtinId="4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rgb="FF99FF66"/>
        </patternFill>
      </fill>
    </dxf>
    <dxf>
      <fill>
        <patternFill patternType="darkUp">
          <fgColor theme="1"/>
          <bgColor theme="0"/>
        </patternFill>
      </fill>
      <border>
        <left/>
        <right/>
        <top/>
        <bottom/>
        <vertical/>
        <horizontal/>
      </border>
    </dxf>
    <dxf>
      <fill>
        <patternFill patternType="darkUp">
          <fgColor theme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9FF66"/>
        </patternFill>
      </fill>
    </dxf>
    <dxf>
      <font>
        <color rgb="FF860000"/>
      </font>
      <fill>
        <patternFill>
          <bgColor rgb="FFFF8181"/>
        </patternFill>
      </fill>
    </dxf>
    <dxf>
      <font>
        <color theme="9" tint="-0.499984740745262"/>
      </font>
      <fill>
        <patternFill>
          <bgColor rgb="FFD3FFBD"/>
        </patternFill>
      </fill>
    </dxf>
    <dxf>
      <font>
        <color rgb="FF860000"/>
      </font>
      <fill>
        <patternFill>
          <bgColor rgb="FFFFC1C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charset val="1"/>
        <scheme val="none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</dxfs>
  <tableStyles count="0" defaultTableStyle="TableStyleMedium2" defaultPivotStyle="PivotStyleLight16"/>
  <colors>
    <mruColors>
      <color rgb="FFFFCCFF"/>
      <color rgb="FFFDFECE"/>
      <color rgb="FFD3FFBD"/>
      <color rgb="FFCAFFAF"/>
      <color rgb="FFB4FF8F"/>
      <color rgb="FFF9FECE"/>
      <color rgb="FFF3FECE"/>
      <color rgb="FF99FF66"/>
      <color rgb="FF860000"/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C2D25B-37E6-4DF2-B9EE-93B35E9A1F31}" name="ExportTable3" displayName="ExportTable3" ref="A1:FO2" totalsRowShown="0">
  <autoFilter ref="A1:FO2" xr:uid="{00000000-0009-0000-0100-000001000000}"/>
  <tableColumns count="171">
    <tableColumn id="1" xr3:uid="{51F16A77-B941-41B3-8D37-668A60E5DEA9}" name="Ente"/>
    <tableColumn id="2" xr3:uid="{D2589BC9-FDDB-44A2-9BB6-1ABC04B9DDB2}" name="Progetto"/>
    <tableColumn id="3" xr3:uid="{A81DAC06-F309-4955-A886-12B290C4F78F}" name="Comune"/>
    <tableColumn id="4" xr3:uid="{D9AD5976-B07B-4C66-B748-3A09D9D71CF2}" name="Categoria eta"/>
    <tableColumn id="5" xr3:uid="{87968373-5FCA-40E8-A2B9-68A3D74513F9}" name="Sett.1 - Data Inizio"/>
    <tableColumn id="6" xr3:uid="{FE6726AA-A842-491A-8D05-4C1B10FF7520}" name="Sett.1 - Data Fine"/>
    <tableColumn id="7" xr3:uid="{2D59671F-374D-4C40-A12A-96196D726B34}" name="Sett.1 - Giorni assistenza"/>
    <tableColumn id="8" xr3:uid="{72D4ADC1-4DF3-4AA1-8A96-6600EAEA84EE}" name="Sett.1 - Pasti settimana"/>
    <tableColumn id="9" xr3:uid="{DD02453D-3CBA-460E-A091-0CEE2F50E8EC}" name="Sett.1 - Ore assistenza"/>
    <tableColumn id="10" xr3:uid="{55F30BA1-97A8-4CA7-9754-43665254BEC1}" name="Sett.1 - N. Bambini"/>
    <tableColumn id="11" xr3:uid="{A70267D0-8982-4C12-9662-0BF1BB721226}" name="Sett.1 - Quota partecipazione"/>
    <tableColumn id="12" xr3:uid="{945A1FD4-68A9-4BAD-A281-BEB29C8D86C4}" name="Sett.1 - Personale assist. riconosc."/>
    <tableColumn id="13" xr3:uid="{26F6EE94-957B-4AD1-963B-864E21343636}" name="Sett.1 - N. Bambini 104"/>
    <tableColumn id="14" xr3:uid="{BCB148A9-C29E-4C3F-900E-C14EF707BD1C}" name="Sett.1 - Personale assist. riconosc. 104"/>
    <tableColumn id="15" xr3:uid="{5E314AF6-3A91-4E6B-9B19-112B8118D5AF}" name="Sett.1 - Quota part. 104"/>
    <tableColumn id="16" xr3:uid="{D286061E-B914-4911-B55F-E56ABE984E19}" name="Sett.2 - Data Inizio"/>
    <tableColumn id="17" xr3:uid="{04C771FE-A5B0-4E0E-B96C-B0D2E6EB9ABD}" name="Sett.2 - Data Fine"/>
    <tableColumn id="18" xr3:uid="{1253AB55-9904-47FD-957F-6422013C0212}" name="Sett.2 - Giorni assistenza"/>
    <tableColumn id="19" xr3:uid="{00CE626D-E710-4CDC-8219-B5AD58D7F643}" name="Sett.2 - Pasti settimana"/>
    <tableColumn id="20" xr3:uid="{EB0AA975-5EA5-4250-B3A3-D4B261F9064E}" name="Sett.2 - Ore assistenza"/>
    <tableColumn id="21" xr3:uid="{19E30DAF-51CD-4ACE-98E9-2D06D73B4472}" name="Sett.2 - N. Bambini"/>
    <tableColumn id="22" xr3:uid="{8795AB0D-6886-4CE5-8FF2-18B75F909BB1}" name="Sett.2 - Quota partecipazione"/>
    <tableColumn id="23" xr3:uid="{013975DE-5341-4683-9F17-B5C2A27F638B}" name="Sett.2 - Personale assist. riconosc."/>
    <tableColumn id="24" xr3:uid="{8504E103-1B28-4007-88EC-99A6C72A82A8}" name="Sett.2 - N. Bambini 104"/>
    <tableColumn id="25" xr3:uid="{D8485CB0-B362-497C-BA7D-2DCEF85D47CA}" name="Sett.2 - Personale assist. riconosc. 104"/>
    <tableColumn id="26" xr3:uid="{8FD4AB4D-3B9E-4BA1-988D-782B2BF673C4}" name="Sett.2 - Quota part. 104"/>
    <tableColumn id="27" xr3:uid="{ED6AD6F7-E1F4-41ED-96F9-6508450AAE04}" name="Sett.3 - Data Inizio"/>
    <tableColumn id="28" xr3:uid="{D42C91CB-F9D2-4DCF-AC21-F23D75F27191}" name="Sett.3 - Data Fine"/>
    <tableColumn id="29" xr3:uid="{21DD3F21-0AF9-4A9E-945D-BB4457B7FE4B}" name="Sett.3 - Giorni assistenza"/>
    <tableColumn id="30" xr3:uid="{EDE954EF-7CA8-413D-A92E-FE47FB04F130}" name="Sett.3 - Pasti settimana"/>
    <tableColumn id="31" xr3:uid="{3EFA18A2-8D6C-4D88-8053-9CF077F8CEAB}" name="Sett.3 - Ore assistenza"/>
    <tableColumn id="32" xr3:uid="{8F361409-5272-4991-A90B-55B35555F894}" name="Sett.3 - N. Bambini"/>
    <tableColumn id="33" xr3:uid="{DEB1B168-3FB0-4825-BF78-8CF20A000722}" name="Sett.3 - Quota partecipazione"/>
    <tableColumn id="34" xr3:uid="{B59124E3-9DB3-4E5E-A266-6D63433A2471}" name="Sett.3 - Personale assist. riconosc."/>
    <tableColumn id="35" xr3:uid="{A38CEA6A-7BE3-4073-9C35-CA313F369896}" name="Sett.3 - N. Bambini 104"/>
    <tableColumn id="36" xr3:uid="{268F1DBE-187A-41D6-8E55-0881AB549489}" name="Sett.3 - Personale assist. riconosc. 104"/>
    <tableColumn id="37" xr3:uid="{798C32CA-D979-41C2-A398-FB05D3DF8BDD}" name="Sett.3 - Quota part. 104"/>
    <tableColumn id="38" xr3:uid="{28BF9900-9D53-4E54-83B5-6EDF1AF01B13}" name="Sett.4 - Data Inizio"/>
    <tableColumn id="39" xr3:uid="{AFB33AB8-9C83-4A69-A99E-F6EF8654FDE1}" name="Sett.4 - Data Fine"/>
    <tableColumn id="40" xr3:uid="{4C8D2169-8FFE-4CDF-A28B-0643909B8521}" name="Sett.4 - Giorni assistenza"/>
    <tableColumn id="41" xr3:uid="{FCA2C9B8-BBF2-452D-8F28-A23E09030179}" name="Sett.4 - Pasti settimana"/>
    <tableColumn id="42" xr3:uid="{EA5234CC-5577-498C-B844-67E61854A475}" name="Sett.4 - Ore assistenza"/>
    <tableColumn id="43" xr3:uid="{FC7BFBE2-EC4E-4D1F-863D-F5E6A972D266}" name="Sett.4 - N. Bambini"/>
    <tableColumn id="44" xr3:uid="{6AEC5C8E-A628-4CB7-86FE-9AE4882FE991}" name="Sett.4 - Quota partecipazione"/>
    <tableColumn id="45" xr3:uid="{3D77659B-C0C7-43EE-A0B1-D1019CB146ED}" name="Sett.4 - Personale assist. riconosc."/>
    <tableColumn id="46" xr3:uid="{C83AEEC6-06D8-48AD-A9A7-1B116450AB46}" name="Sett.4 - N. Bambini 104"/>
    <tableColumn id="47" xr3:uid="{A9AA71FB-99D1-4819-A601-6A6691104511}" name="Sett.4 - Personale assist. riconosc. 104"/>
    <tableColumn id="48" xr3:uid="{15B48C8A-2C3C-497A-A555-31B7FB87FE0E}" name="Sett.4 - Quota part. 104"/>
    <tableColumn id="49" xr3:uid="{F257CE00-2FB1-41CA-93FE-83C40144E303}" name="Sett.5 - Data Inizio"/>
    <tableColumn id="50" xr3:uid="{D4AA3C72-99F0-4365-B709-D85DA332BC5E}" name="Sett.5 - Data Fine"/>
    <tableColumn id="51" xr3:uid="{02BBE3D2-C672-4631-97A1-81E5BEBBB87E}" name="Sett.5 - Giorni assistenza"/>
    <tableColumn id="52" xr3:uid="{6142C626-41FC-44B3-BC02-23396B6D33D7}" name="Sett.5 - Pasti settimana"/>
    <tableColumn id="53" xr3:uid="{D9509989-C012-4FA2-ADAC-045F6FDC1BCA}" name="Sett.5 - Ore assistenza"/>
    <tableColumn id="54" xr3:uid="{7DA95239-A4CD-45C3-95C3-1126E6A6E335}" name="Sett.5 - N. Bambini"/>
    <tableColumn id="55" xr3:uid="{EBCBE602-E8F6-4104-9DB3-507831E0CA7C}" name="Sett.5 - Quota partecipazione"/>
    <tableColumn id="56" xr3:uid="{F106FC7B-EA70-49A9-9F01-D9E4347BF540}" name="Sett.5 - Personale assist. riconosc."/>
    <tableColumn id="57" xr3:uid="{6BE13AFA-6C8E-410D-8E56-4C059D17194F}" name="Sett.5 - N. Bambini 104"/>
    <tableColumn id="58" xr3:uid="{1AE05E96-C065-4A3B-B583-35F0E2B29A46}" name="Sett.5 - Personale assist. riconosc. 104"/>
    <tableColumn id="59" xr3:uid="{FB3A04A7-8B92-40B2-A594-6D072E0F9001}" name="Sett.5 - Quota part. 104"/>
    <tableColumn id="60" xr3:uid="{30BCE9F9-89EA-48BE-A32B-22AB199D9D03}" name="Sett.6 - Data Inizio"/>
    <tableColumn id="61" xr3:uid="{043265C3-2233-41F1-BA4E-28AC45024610}" name="Sett.6 - Data Fine"/>
    <tableColumn id="62" xr3:uid="{4810505F-9445-4C59-AF1D-29C4A3614BF3}" name="Sett.6 - Giorni assistenza"/>
    <tableColumn id="63" xr3:uid="{DAE9F63E-FD76-473D-B3A5-DD2FD32902D6}" name="Sett.6 - Pasti settimana"/>
    <tableColumn id="64" xr3:uid="{0817D200-E00D-4192-92F5-CE22FD6AA24A}" name="Sett.6 - Ore assistenza"/>
    <tableColumn id="65" xr3:uid="{9CC9855E-E72B-4525-880C-738006FA0C28}" name="Sett.6 - N. Bambini"/>
    <tableColumn id="66" xr3:uid="{0C5BC941-1701-4375-97F2-5D79FC657D76}" name="Sett.6 - Quota partecipazione"/>
    <tableColumn id="67" xr3:uid="{9308DAB2-7DD9-4C7A-B713-1B1913A6197C}" name="Sett.6 - Personale assist. riconosc."/>
    <tableColumn id="68" xr3:uid="{1D8E1943-768F-4098-A5E9-30AC9D0E41F1}" name="Sett.6 - N. Bambini 104"/>
    <tableColumn id="69" xr3:uid="{538E3185-7238-4867-A726-B261EA1A207D}" name="Sett.6 - Personale assist. riconosc. 104"/>
    <tableColumn id="70" xr3:uid="{7331C3E8-BF72-483E-9305-746668E2FFFD}" name="Sett.6 - Quota part. 104"/>
    <tableColumn id="71" xr3:uid="{0787AA40-FF19-415E-8805-33FEFB18CA29}" name="Sett.7 - Data Inizio"/>
    <tableColumn id="72" xr3:uid="{BA61AFED-291D-4378-BF4F-278D56CEF096}" name="Sett.7 - Data Fine"/>
    <tableColumn id="73" xr3:uid="{683C1566-2AF3-435E-9A41-9A033E62DA50}" name="Sett.7 - Giorni assistenza"/>
    <tableColumn id="74" xr3:uid="{015DF7A1-1827-4963-A031-2E56470228CC}" name="Sett.7 - Pasti settimana"/>
    <tableColumn id="75" xr3:uid="{BC485B1C-5072-400D-BA20-A275188E9C2C}" name="Sett.7 - Ore assistenza"/>
    <tableColumn id="76" xr3:uid="{96C8BEDA-8436-48C6-902A-08726BBE0B51}" name="Sett.7 - N. Bambini"/>
    <tableColumn id="77" xr3:uid="{4CE5BA16-6558-457A-81FA-55B5A02421F3}" name="Sett.7 - Quota partecipazione"/>
    <tableColumn id="78" xr3:uid="{28300550-0C15-4A09-A869-62DEED470658}" name="Sett.7 - Personale assist. riconosc."/>
    <tableColumn id="79" xr3:uid="{92AAA171-3F0F-4182-A3ED-AF235F92A88B}" name="Sett.7 - N. Bambini 104"/>
    <tableColumn id="80" xr3:uid="{51670994-4C52-40FE-8C0C-EF7ED6EE9B5C}" name="Sett.7 - Personale assist. riconosc. 104"/>
    <tableColumn id="81" xr3:uid="{6C43C024-94EE-40D3-8C20-10923EB78149}" name="Sett.7 - Quota part. 104"/>
    <tableColumn id="82" xr3:uid="{1C6BD4E1-BB2A-4BEC-B224-F256C676F404}" name="Sett.8 - Data Inizio"/>
    <tableColumn id="83" xr3:uid="{5554BED4-B626-4943-B49D-FD63E075A4B1}" name="Sett.8 - Data Fine"/>
    <tableColumn id="84" xr3:uid="{2E3D519D-2B4E-430D-8349-AE4041647A71}" name="Sett.8 - Giorni assistenza"/>
    <tableColumn id="85" xr3:uid="{6AC38ECB-8177-478C-AFE3-87DC7FEAEF22}" name="Sett.8 - Pasti settimana"/>
    <tableColumn id="86" xr3:uid="{ECA0D929-A92F-42F3-890E-38653C5DD4ED}" name="Sett.8 - Ore assistenza"/>
    <tableColumn id="87" xr3:uid="{0B8DD606-754E-484F-926D-E33670DF7055}" name="Sett.8 - N. Bambini"/>
    <tableColumn id="88" xr3:uid="{7621A7D5-C6AE-4981-9B36-A7A6AA4BE220}" name="Sett.8 - Quota partecipazione"/>
    <tableColumn id="89" xr3:uid="{A6A581AC-5FFF-4214-965D-21EFF83565D6}" name="Sett.8 - Personale assist. riconosc."/>
    <tableColumn id="90" xr3:uid="{D806C6C9-AC5A-44AC-9F02-08161A9FD951}" name="Sett.8 - N. Bambini 104"/>
    <tableColumn id="91" xr3:uid="{282DAC90-0C65-4ECD-A371-9718397F990D}" name="Sett.8 - Personale assist. riconosc. 104"/>
    <tableColumn id="92" xr3:uid="{31A4E7F1-F03E-4427-96E1-509902CF0943}" name="Sett.8 - Quota part. 104"/>
    <tableColumn id="93" xr3:uid="{7F3F4190-DDEC-4C32-ADF6-9DE76B883FD2}" name="Sett.9 - Data Inizio"/>
    <tableColumn id="94" xr3:uid="{38ACB692-A96F-4E4D-A1B8-AB3AD2BB4FBA}" name="Sett.9 - Data Fine"/>
    <tableColumn id="95" xr3:uid="{56B445B8-23DD-404C-818B-9D67046D5074}" name="Sett.9 - Giorni assistenza"/>
    <tableColumn id="96" xr3:uid="{4ADC38B8-D45F-4AD4-A088-19B432F068E2}" name="Sett.9 - Pasti settimana"/>
    <tableColumn id="97" xr3:uid="{D42DA221-18F8-486F-A7B8-64431E3B4139}" name="Sett.9 - Ore assistenza"/>
    <tableColumn id="98" xr3:uid="{E462DD6C-B048-4F9D-8E33-8D472B06DAED}" name="Sett.9 - N. Bambini"/>
    <tableColumn id="99" xr3:uid="{A8DB2BC3-1D86-4FE6-83B4-7B133B5DA14B}" name="Sett.9 - Quota partecipazione"/>
    <tableColumn id="100" xr3:uid="{CC2A39A0-D35D-4996-B893-4C4578C3F086}" name="Sett.9 - Personale assist. riconosc."/>
    <tableColumn id="101" xr3:uid="{D70C2314-8197-4F41-9014-A39AE90C6293}" name="Sett.9 - N. Bambini 104"/>
    <tableColumn id="102" xr3:uid="{9CB2B889-BD26-44D8-BFB6-374079513BDA}" name="Sett.9 - Personale assist. riconosc. 104"/>
    <tableColumn id="103" xr3:uid="{F3AF56F3-419B-4A96-BE3C-483A2E15E930}" name="Sett.9 - Quota part. 104"/>
    <tableColumn id="104" xr3:uid="{BC3D3C3A-BCD8-4526-B04C-04DE2F4B5450}" name="Sett.10 - Data Inizio"/>
    <tableColumn id="105" xr3:uid="{DA9C49E3-B5E9-449B-9E59-CD5BF907A63C}" name="Sett.10 - Data Fine"/>
    <tableColumn id="106" xr3:uid="{1AA650AF-A076-42E9-B378-40F11249286C}" name="Sett.10 - Giorni assistenza"/>
    <tableColumn id="107" xr3:uid="{6CE85B56-423A-4B9C-8779-EBDA5DD39FC3}" name="Sett.10 - Pasti settimana"/>
    <tableColumn id="108" xr3:uid="{2A196C38-B55B-455D-A317-9D4EE5BB3669}" name="Sett.10 - Ore assistenza"/>
    <tableColumn id="109" xr3:uid="{1D38A1A8-03A2-4B65-AD3E-883585F5E1EA}" name="Sett.10 - N. Bambini"/>
    <tableColumn id="110" xr3:uid="{B3444DA1-417D-45A7-9B2E-891D9ED368A8}" name="Sett.10 - Quota partecipazione"/>
    <tableColumn id="111" xr3:uid="{9F4EF5C2-6B9D-4C1F-95C5-632AE82ECB97}" name="Sett.10 - Personale assist. riconosc."/>
    <tableColumn id="112" xr3:uid="{7F5B7F52-9E3F-4822-8702-1A1849B6EB65}" name="Sett.10 - N. Bambini 104"/>
    <tableColumn id="113" xr3:uid="{C5D94AD3-0065-49AD-A2F8-CB51AB9FF684}" name="Sett.10 - Personale assist. riconosc. 104"/>
    <tableColumn id="114" xr3:uid="{609D934C-3EF0-4D8E-B848-43F2DD175CF8}" name="Sett.10 - Quota part. 104"/>
    <tableColumn id="162" xr3:uid="{A919BE8C-272E-4025-BE84-D46DE07AD6C5}" name="Sett.11 - Data Inizio"/>
    <tableColumn id="163" xr3:uid="{F97E947E-4842-4790-9063-78B105339DDE}" name="Sett.11 - Data Fine"/>
    <tableColumn id="164" xr3:uid="{D02AA007-6107-4C92-9409-CB5AD651E3D1}" name="Sett.11 - Giorni assistenza"/>
    <tableColumn id="165" xr3:uid="{98FB386C-3FF3-4839-BD4F-4C23DCDDFC54}" name="Sett.11 - Pasti settimana"/>
    <tableColumn id="166" xr3:uid="{BBFB2A97-2B80-4B25-9BBF-666E75B39769}" name="Sett.11 - Ore assistenza"/>
    <tableColumn id="167" xr3:uid="{7CF581AD-0E61-420A-9037-446CE2E580C7}" name="Sett.11 - N. Bambini"/>
    <tableColumn id="168" xr3:uid="{1E5AE9BE-5EAB-4F4E-81DE-4F3DD700B254}" name="Sett.11 - Quota partecipazione"/>
    <tableColumn id="169" xr3:uid="{54332E89-824F-4903-B061-3BE0BA298132}" name="Sett.11 - Personale assist. riconosc."/>
    <tableColumn id="170" xr3:uid="{CB0ED23D-D46F-4386-91C2-470DC78F2D83}" name="Sett.11 - N. Bambini 104"/>
    <tableColumn id="171" xr3:uid="{37E7BC00-4030-444D-9B58-776E6AA2DB1D}" name="Sett.11 - Personale assist. riconosc. 104"/>
    <tableColumn id="172" xr3:uid="{05589E61-ADBE-4634-9D0D-76B4350641CF}" name="Sett.11 - Quota part. 104"/>
    <tableColumn id="115" xr3:uid="{E6488889-517A-4595-A69C-302203E52838}" name="Tot. - Settimane totali"/>
    <tableColumn id="161" xr3:uid="{CE85B68F-8619-497C-871E-6F25E361841A}" name="Tot. - Giorni assistenza" dataDxfId="8"/>
    <tableColumn id="116" xr3:uid="{1A4C48AF-8459-48E7-A22C-D8700FFD0C31}" name="Tot. - Pranzi"/>
    <tableColumn id="117" xr3:uid="{153D910B-920A-4ECA-89FA-5A42E6357551}" name="Tot. - Ore progetto"/>
    <tableColumn id="118" xr3:uid="{C4B35FED-B7B9-4DA4-B00C-6B260CCE0E6C}" name="Tot. - Bambini iscritti"/>
    <tableColumn id="119" xr3:uid="{CCFEFA98-1C0F-4916-B957-3E629DE2B07D}" name="Tot. - Assistenti riconosc."/>
    <tableColumn id="120" xr3:uid="{0918E4D1-721A-4423-8C24-A56DB4C98D9F}" name="Tot. - Bambini legge 104"/>
    <tableColumn id="121" xr3:uid="{1BE7B8A3-5EFB-4881-8F0B-B6E33D30A850}" name="Tot. - Assistenti riconosc. 104"/>
    <tableColumn id="123" xr3:uid="{CD548B38-B553-4D04-88BA-84A1D3FC19E0}" name="Uscite - Dir. pedagogica"/>
    <tableColumn id="124" xr3:uid="{A76BFFB6-7F95-41C6-8812-B928CB993CA0}" name="Uscite - Personale assist."/>
    <tableColumn id="125" xr3:uid="{AB3B899D-FE4B-476C-AC9D-70BBADCEC2FD}" name="Uscite - Personale assist. 104"/>
    <tableColumn id="126" xr3:uid="{8094D513-5088-4185-B316-63B4DE921BAA}" name="Uscite - Sostituzione"/>
    <tableColumn id="127" xr3:uid="{04908EF0-F3A6-408A-842D-E8F84089C4F5}" name="Uscite - Ristorazione"/>
    <tableColumn id="128" xr3:uid="{7E4C9A3F-6ACD-4A20-8520-47701A92050B}" name="Uscite - Costi residui"/>
    <tableColumn id="129" xr3:uid="{2A149AE3-86A7-4EDC-A71C-7CD02243DBBB}" name="Uscite - Locazione"/>
    <tableColumn id="130" xr3:uid="{12CF2C57-58BF-4868-92C5-4331FA469F22}" name="Uscite - Totale"/>
    <tableColumn id="131" xr3:uid="{A5B23B60-C56A-497A-9488-80FF70160CFF}" name="Entrate - Comune"/>
    <tableColumn id="132" xr3:uid="{E5F905FA-32D4-455B-A824-614CACB45413}" name="Entrate - Sponsor"/>
    <tableColumn id="133" xr3:uid="{88FA7648-6FDF-4CC8-814F-BB0B1A64EB2A}" name="Entrate - Altre"/>
    <tableColumn id="134" xr3:uid="{F3092465-3D53-4BCB-B6A0-947AC0FAB858}" name="Entrate - Quote partecip."/>
    <tableColumn id="135" xr3:uid="{A09EFB4E-7BA2-4102-9971-120B461D0E98}" name="Entrate - Mezzi propri"/>
    <tableColumn id="136" xr3:uid="{7A9A9784-8C18-4211-B1BE-BAAD91058093}" name="Entrate - Totale"/>
    <tableColumn id="137" xr3:uid="{87CA1EB3-1CE5-4B1F-9659-956D88972E6F}" name="Tariffa - Dir. pedagogica"/>
    <tableColumn id="138" xr3:uid="{EE381A55-6641-4796-9685-1C1F9F932196}" name="Tariffa - Personale assist."/>
    <tableColumn id="139" xr3:uid="{C478E508-3E22-4456-9E7F-EEFE82B4CAA7}" name="Tariffa - Personale assist. 104"/>
    <tableColumn id="140" xr3:uid="{881AF543-B130-479F-9943-A2827CFBCED7}" name="Tariffa - Sostituzione"/>
    <tableColumn id="141" xr3:uid="{84CCA5E5-85BC-40CA-8A66-55600AEBCEAA}" name="Tariffa - Ristorazione"/>
    <tableColumn id="142" xr3:uid="{8BD39A7B-BED7-4B83-9629-26070D52C95F}" name="Tariffa - Costi residui"/>
    <tableColumn id="143" xr3:uid="{BAF8E057-C261-4FCC-9FFD-F44E2DDC1F86}" name="Ore - Dir. pedagogica"/>
    <tableColumn id="144" xr3:uid="{E8C02447-8CD8-4E25-9D8C-F7BE9CF4571C}" name="Ore - Personale assist."/>
    <tableColumn id="145" xr3:uid="{1735E803-48E9-4624-88E9-CCB7335B6555}" name="Ore - Personale assist. 104"/>
    <tableColumn id="146" xr3:uid="{C30DC2F5-CF90-4FB4-BD8A-31588B60F3DB}" name="Calc. - Dir. pedagogica"/>
    <tableColumn id="147" xr3:uid="{65E90B09-46AA-4572-B0AD-6FC311DBD187}" name="Calc. - Personale assist."/>
    <tableColumn id="148" xr3:uid="{DCB5CD16-B630-4FAA-AC59-9A9958EC23B5}" name="Calc. - Personale assist. 104"/>
    <tableColumn id="149" xr3:uid="{6390163F-77E7-4CB9-B8D4-7EFB06A71AEA}" name="Calc. - Sostituzione"/>
    <tableColumn id="150" xr3:uid="{945626C7-BE02-4714-BC1D-CE0ACF6818F3}" name="Calc. - Ristorazione"/>
    <tableColumn id="151" xr3:uid="{056904E4-5441-4ACD-A678-9C7B813EF39A}" name="Calc. - Costi residui"/>
    <tableColumn id="152" xr3:uid="{AD90E526-2C77-4B64-A640-37DA823A29AB}" name="Calc. - Locazione"/>
    <tableColumn id="153" xr3:uid="{4627583C-4AA9-4BF6-B9CB-4A2F9F1CF430}" name="Calc. - Totale costi ammissibili"/>
    <tableColumn id="154" xr3:uid="{613B16DE-FB87-425A-ACFE-616FFAA4797B}" name="Quote partecip. ammissibili"/>
    <tableColumn id="155" xr3:uid="{DEDA3D9F-65D4-4143-BD6C-C782F3BCFBB1}" name="Differenza uscite-entrate"/>
    <tableColumn id="156" xr3:uid="{3C36B4E2-6B3D-4242-9AEC-88B7F736D5FE}" name="Contributo su costi amm."/>
    <tableColumn id="157" xr3:uid="{0A5B5A2C-4326-4F5C-93ED-C500390BEFF1}" name="Importo contributo richiesto"/>
    <tableColumn id="158" xr3:uid="{338127CC-24A0-4B23-B70C-886FE62FCC84}" name="Anticipo richiesto"/>
    <tableColumn id="159" xr3:uid="{AC563F94-B5F7-4EFB-87C6-E5EE199F189C}" name="Anticipo 50%"/>
    <tableColumn id="160" xr3:uid="{29998DBE-F1EF-4202-8363-768DF6EE3B07}" name="Anticipo 80%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8EDF9-CFF6-45BB-B894-B82C9D2ACB68}">
  <dimension ref="A1:I20"/>
  <sheetViews>
    <sheetView showGridLines="0" tabSelected="1" zoomScale="89" zoomScaleNormal="89" workbookViewId="0">
      <selection activeCell="G9" sqref="G9"/>
    </sheetView>
  </sheetViews>
  <sheetFormatPr baseColWidth="10" defaultColWidth="11.42578125" defaultRowHeight="15" x14ac:dyDescent="0.25"/>
  <cols>
    <col min="2" max="2" width="79.7109375" customWidth="1"/>
    <col min="3" max="3" width="49.28515625" customWidth="1"/>
  </cols>
  <sheetData>
    <row r="1" spans="1:9" x14ac:dyDescent="0.25">
      <c r="A1" s="140" t="s">
        <v>187</v>
      </c>
      <c r="B1" s="140"/>
      <c r="C1" s="140"/>
    </row>
    <row r="2" spans="1:9" ht="22.15" customHeight="1" x14ac:dyDescent="0.25">
      <c r="A2" s="140"/>
      <c r="B2" s="140"/>
      <c r="C2" s="140"/>
    </row>
    <row r="5" spans="1:9" ht="25.5" customHeight="1" x14ac:dyDescent="0.25">
      <c r="A5" s="143" t="s">
        <v>0</v>
      </c>
      <c r="B5" s="143"/>
      <c r="C5" s="143"/>
    </row>
    <row r="6" spans="1:9" ht="27.75" customHeight="1" x14ac:dyDescent="0.25">
      <c r="A6" s="144" t="s">
        <v>1</v>
      </c>
      <c r="B6" s="144"/>
      <c r="C6" s="144"/>
    </row>
    <row r="7" spans="1:9" ht="23.25" customHeight="1" x14ac:dyDescent="0.25">
      <c r="A7" s="7">
        <v>1</v>
      </c>
      <c r="B7" s="145" t="s">
        <v>2</v>
      </c>
      <c r="C7" s="145"/>
    </row>
    <row r="8" spans="1:9" ht="27" customHeight="1" x14ac:dyDescent="0.25">
      <c r="A8" s="8">
        <v>2</v>
      </c>
      <c r="B8" s="146" t="s">
        <v>3</v>
      </c>
      <c r="C8" s="146"/>
    </row>
    <row r="9" spans="1:9" ht="24.75" customHeight="1" x14ac:dyDescent="0.25">
      <c r="A9" s="7">
        <v>3</v>
      </c>
      <c r="B9" s="145" t="s">
        <v>4</v>
      </c>
      <c r="C9" s="145"/>
      <c r="E9" s="9"/>
    </row>
    <row r="10" spans="1:9" ht="25.5" customHeight="1" x14ac:dyDescent="0.25">
      <c r="A10" s="141">
        <v>4</v>
      </c>
      <c r="B10" s="147" t="s">
        <v>5</v>
      </c>
      <c r="C10" s="147"/>
    </row>
    <row r="11" spans="1:9" ht="45" customHeight="1" x14ac:dyDescent="0.25">
      <c r="A11" s="141"/>
      <c r="B11" s="148" t="s">
        <v>6</v>
      </c>
      <c r="C11" s="148"/>
      <c r="I11" s="10"/>
    </row>
    <row r="12" spans="1:9" ht="38.25" customHeight="1" x14ac:dyDescent="0.25">
      <c r="A12" s="141"/>
      <c r="B12" s="149" t="s">
        <v>7</v>
      </c>
      <c r="C12" s="149"/>
      <c r="D12" s="10"/>
    </row>
    <row r="13" spans="1:9" ht="32.25" customHeight="1" x14ac:dyDescent="0.25">
      <c r="A13" s="7">
        <v>5</v>
      </c>
      <c r="B13" s="145" t="s">
        <v>8</v>
      </c>
      <c r="C13" s="145"/>
    </row>
    <row r="14" spans="1:9" ht="28.5" customHeight="1" x14ac:dyDescent="0.25">
      <c r="A14" s="8">
        <v>6</v>
      </c>
      <c r="B14" s="146" t="s">
        <v>9</v>
      </c>
      <c r="C14" s="146"/>
    </row>
    <row r="15" spans="1:9" ht="30.75" customHeight="1" x14ac:dyDescent="0.25">
      <c r="A15" s="11">
        <v>7</v>
      </c>
      <c r="B15" s="142" t="s">
        <v>188</v>
      </c>
      <c r="C15" s="142"/>
    </row>
    <row r="16" spans="1:9" ht="30.75" customHeight="1" x14ac:dyDescent="0.25">
      <c r="A16" s="11">
        <v>8</v>
      </c>
      <c r="B16" s="156" t="s">
        <v>189</v>
      </c>
      <c r="C16" s="157"/>
    </row>
    <row r="17" spans="1:3" ht="30.75" customHeight="1" thickBot="1" x14ac:dyDescent="0.3">
      <c r="A17" s="12"/>
      <c r="B17" s="13"/>
      <c r="C17" s="14"/>
    </row>
    <row r="18" spans="1:3" ht="21.75" customHeight="1" x14ac:dyDescent="0.25">
      <c r="A18" s="153" t="s">
        <v>10</v>
      </c>
      <c r="B18" s="154"/>
      <c r="C18" s="155"/>
    </row>
    <row r="19" spans="1:3" ht="43.5" customHeight="1" thickBot="1" x14ac:dyDescent="0.3">
      <c r="A19" s="150" t="s">
        <v>11</v>
      </c>
      <c r="B19" s="151"/>
      <c r="C19" s="152"/>
    </row>
    <row r="20" spans="1:3" x14ac:dyDescent="0.25">
      <c r="A20" s="10"/>
    </row>
  </sheetData>
  <sheetProtection algorithmName="SHA-512" hashValue="TRGbHImNO6cmnJ61paXbEryo9vUed6YyhMmUvrcOkF2ce29mrZuFJEYUBJgvsQk3v7ZoRy8BQe7coAKXUkhxog==" saltValue="vvBTNnnSMtjgvkyF/ePUjw==" spinCount="100000" sheet="1" objects="1" scenarios="1" selectLockedCells="1"/>
  <mergeCells count="16">
    <mergeCell ref="A19:C19"/>
    <mergeCell ref="B13:C13"/>
    <mergeCell ref="B14:C14"/>
    <mergeCell ref="A18:C18"/>
    <mergeCell ref="B16:C16"/>
    <mergeCell ref="A1:C2"/>
    <mergeCell ref="A10:A12"/>
    <mergeCell ref="B15:C15"/>
    <mergeCell ref="A5:C5"/>
    <mergeCell ref="A6:C6"/>
    <mergeCell ref="B7:C7"/>
    <mergeCell ref="B8:C8"/>
    <mergeCell ref="B9:C9"/>
    <mergeCell ref="B10:C10"/>
    <mergeCell ref="B11:C11"/>
    <mergeCell ref="B12:C12"/>
  </mergeCells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8DFE4-6F22-4E26-B588-9E64F93C5AC6}">
  <dimension ref="A1:AZ66"/>
  <sheetViews>
    <sheetView showGridLines="0" zoomScale="80" zoomScaleNormal="80" workbookViewId="0">
      <selection activeCell="C18" sqref="C18"/>
    </sheetView>
  </sheetViews>
  <sheetFormatPr baseColWidth="10" defaultColWidth="9.140625" defaultRowHeight="15" x14ac:dyDescent="0.25"/>
  <cols>
    <col min="1" max="1" width="58.140625" customWidth="1"/>
    <col min="2" max="2" width="33.28515625" customWidth="1"/>
    <col min="3" max="3" width="27.140625" customWidth="1"/>
    <col min="4" max="4" width="22.28515625" bestFit="1" customWidth="1"/>
    <col min="5" max="5" width="31.42578125" customWidth="1"/>
    <col min="6" max="6" width="22.85546875" customWidth="1"/>
    <col min="7" max="7" width="21.85546875" customWidth="1"/>
    <col min="8" max="8" width="31" customWidth="1"/>
    <col min="9" max="9" width="27.28515625" customWidth="1"/>
    <col min="10" max="10" width="14.28515625" customWidth="1"/>
    <col min="11" max="11" width="18.5703125" customWidth="1"/>
    <col min="12" max="12" width="19.7109375" customWidth="1"/>
    <col min="13" max="13" width="9.7109375" hidden="1" customWidth="1"/>
    <col min="14" max="14" width="4.42578125" hidden="1" customWidth="1"/>
    <col min="15" max="16" width="14.5703125" hidden="1" customWidth="1"/>
    <col min="17" max="18" width="14.5703125" customWidth="1"/>
    <col min="19" max="19" width="15.28515625" customWidth="1"/>
    <col min="20" max="20" width="12.28515625" customWidth="1"/>
    <col min="21" max="23" width="16.5703125" customWidth="1"/>
    <col min="24" max="24" width="12.140625" customWidth="1"/>
    <col min="25" max="25" width="11.140625" customWidth="1"/>
    <col min="26" max="26" width="13.42578125" customWidth="1"/>
    <col min="27" max="27" width="16.85546875" customWidth="1"/>
    <col min="28" max="30" width="13.42578125" customWidth="1"/>
    <col min="31" max="31" width="10.5703125" customWidth="1"/>
    <col min="32" max="32" width="8.42578125" customWidth="1"/>
    <col min="33" max="33" width="13.5703125" customWidth="1"/>
    <col min="34" max="34" width="18.28515625" customWidth="1"/>
    <col min="35" max="35" width="15.42578125" customWidth="1"/>
    <col min="36" max="36" width="19.5703125" customWidth="1"/>
    <col min="37" max="38" width="15.42578125" customWidth="1"/>
    <col min="39" max="40" width="11.42578125" customWidth="1"/>
    <col min="41" max="41" width="20.42578125" customWidth="1"/>
    <col min="42" max="42" width="11.28515625" customWidth="1"/>
    <col min="43" max="44" width="10.5703125" customWidth="1"/>
    <col min="45" max="45" width="11.7109375" customWidth="1"/>
    <col min="46" max="46" width="10.5703125" customWidth="1"/>
    <col min="47" max="48" width="11.140625" customWidth="1"/>
    <col min="49" max="50" width="12" customWidth="1"/>
    <col min="51" max="51" width="17" bestFit="1" customWidth="1"/>
    <col min="52" max="52" width="14.5703125" customWidth="1"/>
    <col min="56" max="56" width="10.7109375" customWidth="1"/>
  </cols>
  <sheetData>
    <row r="1" spans="1:16" s="137" customFormat="1" ht="21" x14ac:dyDescent="0.35">
      <c r="A1" s="134" t="s">
        <v>184</v>
      </c>
      <c r="B1" s="184" t="s">
        <v>201</v>
      </c>
      <c r="C1" s="185"/>
      <c r="D1" s="135"/>
      <c r="E1" s="135"/>
      <c r="F1" s="135"/>
      <c r="G1" s="135"/>
      <c r="H1" s="135"/>
      <c r="I1" s="135"/>
      <c r="J1" s="135"/>
      <c r="K1" s="135"/>
      <c r="L1" s="136"/>
    </row>
    <row r="2" spans="1:16" ht="18.75" x14ac:dyDescent="0.3">
      <c r="A2" s="138" t="s">
        <v>12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68"/>
    </row>
    <row r="3" spans="1:16" x14ac:dyDescent="0.25">
      <c r="A3" s="70"/>
      <c r="B3" s="59"/>
      <c r="C3" s="59"/>
      <c r="D3" s="59"/>
      <c r="E3" s="59"/>
      <c r="F3" s="59"/>
      <c r="G3" s="59"/>
      <c r="H3" s="59"/>
      <c r="I3" s="59"/>
      <c r="J3" s="59"/>
      <c r="K3" s="59"/>
      <c r="L3" s="68"/>
    </row>
    <row r="4" spans="1:16" s="99" customFormat="1" x14ac:dyDescent="0.25">
      <c r="A4" s="133" t="s">
        <v>202</v>
      </c>
      <c r="B4" s="20"/>
      <c r="C4" s="100"/>
      <c r="D4" s="100"/>
      <c r="E4" s="100"/>
      <c r="F4" s="100"/>
      <c r="G4" s="100"/>
      <c r="H4" s="100"/>
      <c r="I4" s="100"/>
      <c r="J4" s="100"/>
      <c r="K4" s="100"/>
      <c r="L4" s="101"/>
    </row>
    <row r="5" spans="1:16" s="99" customFormat="1" x14ac:dyDescent="0.25">
      <c r="A5" s="133" t="s">
        <v>13</v>
      </c>
      <c r="B5" s="21"/>
      <c r="C5" s="59"/>
      <c r="D5" s="59"/>
      <c r="E5" s="59"/>
      <c r="F5" s="59"/>
      <c r="G5" s="59"/>
      <c r="H5" s="59"/>
      <c r="I5" s="59"/>
      <c r="J5" s="100"/>
      <c r="K5" s="100"/>
      <c r="L5" s="101"/>
    </row>
    <row r="6" spans="1:16" s="99" customFormat="1" x14ac:dyDescent="0.25">
      <c r="A6" s="133" t="s">
        <v>14</v>
      </c>
      <c r="B6" s="21"/>
      <c r="C6" s="58"/>
      <c r="D6" s="59"/>
      <c r="E6" s="59"/>
      <c r="F6" s="59"/>
      <c r="G6" s="59"/>
      <c r="H6" s="59"/>
      <c r="I6" s="59"/>
      <c r="J6" s="100"/>
      <c r="K6" s="100"/>
      <c r="L6" s="101"/>
    </row>
    <row r="7" spans="1:16" s="99" customFormat="1" ht="15.75" thickBot="1" x14ac:dyDescent="0.3">
      <c r="A7" s="82"/>
      <c r="B7" s="100"/>
      <c r="C7" s="100"/>
      <c r="D7" s="59"/>
      <c r="E7" s="59"/>
      <c r="F7" s="59"/>
      <c r="G7" s="59"/>
      <c r="H7" s="59"/>
      <c r="I7" s="59"/>
      <c r="J7" s="100"/>
      <c r="K7" s="100"/>
      <c r="L7" s="101"/>
    </row>
    <row r="8" spans="1:16" s="99" customFormat="1" x14ac:dyDescent="0.25">
      <c r="A8" s="70"/>
      <c r="B8" s="59"/>
      <c r="C8" s="59"/>
      <c r="D8" s="59"/>
      <c r="E8" s="59"/>
      <c r="F8" s="59"/>
      <c r="G8" s="59"/>
      <c r="H8" s="59"/>
      <c r="I8" s="59"/>
      <c r="J8" s="161" t="s">
        <v>15</v>
      </c>
      <c r="K8" s="162"/>
      <c r="L8" s="163"/>
    </row>
    <row r="9" spans="1:16" s="132" customFormat="1" ht="129" customHeight="1" x14ac:dyDescent="0.25">
      <c r="A9" s="126" t="s">
        <v>16</v>
      </c>
      <c r="B9" s="127" t="s">
        <v>182</v>
      </c>
      <c r="C9" s="127" t="s">
        <v>183</v>
      </c>
      <c r="D9" s="127" t="s">
        <v>17</v>
      </c>
      <c r="E9" s="128" t="s">
        <v>18</v>
      </c>
      <c r="F9" s="128" t="s">
        <v>192</v>
      </c>
      <c r="G9" s="127" t="s">
        <v>185</v>
      </c>
      <c r="H9" s="127" t="s">
        <v>199</v>
      </c>
      <c r="I9" s="129" t="s">
        <v>19</v>
      </c>
      <c r="J9" s="130" t="s">
        <v>20</v>
      </c>
      <c r="K9" s="127" t="s">
        <v>19</v>
      </c>
      <c r="L9" s="131" t="s">
        <v>21</v>
      </c>
      <c r="M9" s="9" t="s">
        <v>22</v>
      </c>
    </row>
    <row r="10" spans="1:16" s="99" customFormat="1" x14ac:dyDescent="0.25">
      <c r="A10" s="125" t="s">
        <v>23</v>
      </c>
      <c r="B10" s="24"/>
      <c r="C10" s="24"/>
      <c r="D10" s="124" t="str">
        <f>IF(OR(B10="",C10=""),"",IF(C10-B10&lt;0,"Enddatum liegt vor Startdatum",IF(C10-B10+1&lt;4,"min. 4 Tage erforderlich",IF(C10-B10+1&gt;7,"Woche hat max. 7 Tage",C10-B10+1))))</f>
        <v/>
      </c>
      <c r="E10" s="22"/>
      <c r="F10" s="22"/>
      <c r="G10" s="22"/>
      <c r="H10" s="23"/>
      <c r="I10" s="123">
        <f>INT(G10/8)+IF(MOD(G10,8)&gt;=6,1,0)</f>
        <v>0</v>
      </c>
      <c r="J10" s="25"/>
      <c r="K10" s="121">
        <f>J10</f>
        <v>0</v>
      </c>
      <c r="L10" s="26"/>
      <c r="M10" t="str">
        <f>IF(COUNTA(B10:I10)=8,"ja","nein")</f>
        <v>nein</v>
      </c>
      <c r="N10" s="99" t="str">
        <f>IF(J10&gt;0,"ja","nein")</f>
        <v>nein</v>
      </c>
      <c r="O10">
        <f>(MIN(F10,45)+5)*I10</f>
        <v>0</v>
      </c>
      <c r="P10">
        <f>(MIN(F10,45)+5)*K10</f>
        <v>0</v>
      </c>
    </row>
    <row r="11" spans="1:16" s="99" customFormat="1" x14ac:dyDescent="0.25">
      <c r="A11" s="125" t="s">
        <v>24</v>
      </c>
      <c r="B11" s="24"/>
      <c r="C11" s="24"/>
      <c r="D11" s="124" t="str">
        <f t="shared" ref="D11:D19" si="0">IF(OR(B11="",C11=""),"",IF(C11-B11&lt;0,"Enddatum liegt vor Startdatum",IF(C11-B11+1&lt;4,"min. 4 Tage erforderlich",IF(C11-B11+1&gt;7,"Woche hat max. 7 Tage",C11-B11+1))))</f>
        <v/>
      </c>
      <c r="E11" s="22"/>
      <c r="F11" s="22"/>
      <c r="G11" s="22"/>
      <c r="H11" s="23"/>
      <c r="I11" s="123">
        <f t="shared" ref="I11:I19" si="1">INT(G11/8)+IF(MOD(G11,8)&gt;=6,1,0)</f>
        <v>0</v>
      </c>
      <c r="J11" s="25"/>
      <c r="K11" s="122">
        <f t="shared" ref="K11:K19" si="2">J11</f>
        <v>0</v>
      </c>
      <c r="L11" s="27"/>
      <c r="M11" t="str">
        <f t="shared" ref="M11:M19" si="3">IF(COUNTA(B11:I11)=8,"ja","nein")</f>
        <v>nein</v>
      </c>
      <c r="N11" s="99" t="str">
        <f t="shared" ref="N11:N19" si="4">IF(J11&gt;0,"ja","nein")</f>
        <v>nein</v>
      </c>
      <c r="O11">
        <f t="shared" ref="O11:O19" si="5">(MIN(F11,45)+5)*I11</f>
        <v>0</v>
      </c>
      <c r="P11">
        <f t="shared" ref="P11:P19" si="6">(MIN(F11,45)+5)*K11</f>
        <v>0</v>
      </c>
    </row>
    <row r="12" spans="1:16" s="99" customFormat="1" x14ac:dyDescent="0.25">
      <c r="A12" s="125" t="s">
        <v>25</v>
      </c>
      <c r="B12" s="24"/>
      <c r="C12" s="24"/>
      <c r="D12" s="124" t="str">
        <f t="shared" si="0"/>
        <v/>
      </c>
      <c r="E12" s="22"/>
      <c r="F12" s="22"/>
      <c r="G12" s="22"/>
      <c r="H12" s="23"/>
      <c r="I12" s="123">
        <f t="shared" si="1"/>
        <v>0</v>
      </c>
      <c r="J12" s="25"/>
      <c r="K12" s="122">
        <f t="shared" si="2"/>
        <v>0</v>
      </c>
      <c r="L12" s="27"/>
      <c r="M12" t="str">
        <f t="shared" si="3"/>
        <v>nein</v>
      </c>
      <c r="N12" s="99" t="str">
        <f t="shared" si="4"/>
        <v>nein</v>
      </c>
      <c r="O12">
        <f t="shared" si="5"/>
        <v>0</v>
      </c>
      <c r="P12">
        <f t="shared" si="6"/>
        <v>0</v>
      </c>
    </row>
    <row r="13" spans="1:16" s="99" customFormat="1" x14ac:dyDescent="0.25">
      <c r="A13" s="125" t="s">
        <v>26</v>
      </c>
      <c r="B13" s="24"/>
      <c r="C13" s="24"/>
      <c r="D13" s="124" t="str">
        <f t="shared" si="0"/>
        <v/>
      </c>
      <c r="E13" s="22"/>
      <c r="F13" s="22"/>
      <c r="G13" s="22"/>
      <c r="H13" s="23"/>
      <c r="I13" s="123">
        <f t="shared" si="1"/>
        <v>0</v>
      </c>
      <c r="J13" s="25"/>
      <c r="K13" s="122">
        <f t="shared" si="2"/>
        <v>0</v>
      </c>
      <c r="L13" s="27"/>
      <c r="M13" t="str">
        <f t="shared" si="3"/>
        <v>nein</v>
      </c>
      <c r="N13" s="99" t="str">
        <f t="shared" si="4"/>
        <v>nein</v>
      </c>
      <c r="O13">
        <f t="shared" si="5"/>
        <v>0</v>
      </c>
      <c r="P13">
        <f t="shared" si="6"/>
        <v>0</v>
      </c>
    </row>
    <row r="14" spans="1:16" s="99" customFormat="1" x14ac:dyDescent="0.25">
      <c r="A14" s="125" t="s">
        <v>27</v>
      </c>
      <c r="B14" s="24"/>
      <c r="C14" s="24"/>
      <c r="D14" s="124" t="str">
        <f t="shared" si="0"/>
        <v/>
      </c>
      <c r="E14" s="22"/>
      <c r="F14" s="22"/>
      <c r="G14" s="22"/>
      <c r="H14" s="23"/>
      <c r="I14" s="123">
        <f t="shared" si="1"/>
        <v>0</v>
      </c>
      <c r="J14" s="25"/>
      <c r="K14" s="122">
        <f t="shared" si="2"/>
        <v>0</v>
      </c>
      <c r="L14" s="27"/>
      <c r="M14" t="str">
        <f t="shared" si="3"/>
        <v>nein</v>
      </c>
      <c r="N14" s="99" t="str">
        <f t="shared" si="4"/>
        <v>nein</v>
      </c>
      <c r="O14">
        <f t="shared" si="5"/>
        <v>0</v>
      </c>
      <c r="P14">
        <f t="shared" si="6"/>
        <v>0</v>
      </c>
    </row>
    <row r="15" spans="1:16" s="99" customFormat="1" x14ac:dyDescent="0.25">
      <c r="A15" s="125" t="s">
        <v>28</v>
      </c>
      <c r="B15" s="24"/>
      <c r="C15" s="24"/>
      <c r="D15" s="124" t="str">
        <f t="shared" si="0"/>
        <v/>
      </c>
      <c r="E15" s="22"/>
      <c r="F15" s="22"/>
      <c r="G15" s="22"/>
      <c r="H15" s="23"/>
      <c r="I15" s="123">
        <f t="shared" si="1"/>
        <v>0</v>
      </c>
      <c r="J15" s="25"/>
      <c r="K15" s="122">
        <f t="shared" si="2"/>
        <v>0</v>
      </c>
      <c r="L15" s="27"/>
      <c r="M15" t="str">
        <f t="shared" si="3"/>
        <v>nein</v>
      </c>
      <c r="N15" s="99" t="str">
        <f t="shared" si="4"/>
        <v>nein</v>
      </c>
      <c r="O15">
        <f t="shared" si="5"/>
        <v>0</v>
      </c>
      <c r="P15">
        <f t="shared" si="6"/>
        <v>0</v>
      </c>
    </row>
    <row r="16" spans="1:16" s="99" customFormat="1" x14ac:dyDescent="0.25">
      <c r="A16" s="125" t="s">
        <v>29</v>
      </c>
      <c r="B16" s="24"/>
      <c r="C16" s="24"/>
      <c r="D16" s="124" t="str">
        <f t="shared" si="0"/>
        <v/>
      </c>
      <c r="E16" s="22"/>
      <c r="F16" s="22"/>
      <c r="G16" s="22"/>
      <c r="H16" s="23"/>
      <c r="I16" s="123">
        <f t="shared" si="1"/>
        <v>0</v>
      </c>
      <c r="J16" s="25"/>
      <c r="K16" s="122">
        <f t="shared" si="2"/>
        <v>0</v>
      </c>
      <c r="L16" s="27"/>
      <c r="M16" t="str">
        <f t="shared" si="3"/>
        <v>nein</v>
      </c>
      <c r="N16" s="99" t="str">
        <f t="shared" si="4"/>
        <v>nein</v>
      </c>
      <c r="O16">
        <f t="shared" si="5"/>
        <v>0</v>
      </c>
      <c r="P16">
        <f t="shared" si="6"/>
        <v>0</v>
      </c>
    </row>
    <row r="17" spans="1:16" s="99" customFormat="1" x14ac:dyDescent="0.25">
      <c r="A17" s="125" t="s">
        <v>30</v>
      </c>
      <c r="B17" s="24"/>
      <c r="C17" s="24"/>
      <c r="D17" s="124" t="str">
        <f t="shared" si="0"/>
        <v/>
      </c>
      <c r="E17" s="22"/>
      <c r="F17" s="22"/>
      <c r="G17" s="22"/>
      <c r="H17" s="23"/>
      <c r="I17" s="123">
        <f t="shared" si="1"/>
        <v>0</v>
      </c>
      <c r="J17" s="25"/>
      <c r="K17" s="122">
        <f t="shared" si="2"/>
        <v>0</v>
      </c>
      <c r="L17" s="27"/>
      <c r="M17" t="str">
        <f t="shared" si="3"/>
        <v>nein</v>
      </c>
      <c r="N17" s="99" t="str">
        <f t="shared" si="4"/>
        <v>nein</v>
      </c>
      <c r="O17">
        <f t="shared" si="5"/>
        <v>0</v>
      </c>
      <c r="P17">
        <f t="shared" si="6"/>
        <v>0</v>
      </c>
    </row>
    <row r="18" spans="1:16" s="99" customFormat="1" x14ac:dyDescent="0.25">
      <c r="A18" s="125" t="s">
        <v>31</v>
      </c>
      <c r="B18" s="24"/>
      <c r="C18" s="24"/>
      <c r="D18" s="124" t="str">
        <f t="shared" si="0"/>
        <v/>
      </c>
      <c r="E18" s="22"/>
      <c r="F18" s="22"/>
      <c r="G18" s="22"/>
      <c r="H18" s="23"/>
      <c r="I18" s="123">
        <f t="shared" si="1"/>
        <v>0</v>
      </c>
      <c r="J18" s="25"/>
      <c r="K18" s="122">
        <f t="shared" si="2"/>
        <v>0</v>
      </c>
      <c r="L18" s="27"/>
      <c r="M18" t="str">
        <f t="shared" si="3"/>
        <v>nein</v>
      </c>
      <c r="N18" s="99" t="str">
        <f t="shared" si="4"/>
        <v>nein</v>
      </c>
      <c r="O18">
        <f t="shared" si="5"/>
        <v>0</v>
      </c>
      <c r="P18">
        <f t="shared" si="6"/>
        <v>0</v>
      </c>
    </row>
    <row r="19" spans="1:16" s="99" customFormat="1" x14ac:dyDescent="0.25">
      <c r="A19" s="125" t="s">
        <v>32</v>
      </c>
      <c r="B19" s="24"/>
      <c r="C19" s="24"/>
      <c r="D19" s="124" t="str">
        <f t="shared" si="0"/>
        <v/>
      </c>
      <c r="E19" s="22"/>
      <c r="F19" s="22"/>
      <c r="G19" s="22"/>
      <c r="H19" s="23"/>
      <c r="I19" s="123">
        <f t="shared" si="1"/>
        <v>0</v>
      </c>
      <c r="J19" s="25"/>
      <c r="K19" s="122">
        <f t="shared" si="2"/>
        <v>0</v>
      </c>
      <c r="L19" s="27"/>
      <c r="M19" t="str">
        <f t="shared" si="3"/>
        <v>nein</v>
      </c>
      <c r="N19" s="99" t="str">
        <f t="shared" si="4"/>
        <v>nein</v>
      </c>
      <c r="O19">
        <f t="shared" si="5"/>
        <v>0</v>
      </c>
      <c r="P19">
        <f t="shared" si="6"/>
        <v>0</v>
      </c>
    </row>
    <row r="20" spans="1:16" s="99" customFormat="1" x14ac:dyDescent="0.25">
      <c r="A20" s="125" t="s">
        <v>363</v>
      </c>
      <c r="B20" s="24"/>
      <c r="C20" s="24"/>
      <c r="D20" s="124" t="str">
        <f>IF(OR(B20="",C20=""),"",IF(C20-B20&lt;0,"Enddatum liegt vor Startdatum",IF(C20-B20+1&lt;4,"min. 4 Tage erforderlich",IF(C20-B20+1&gt;7,"Woche hat max. 7 Tage",C20-B20+1))))</f>
        <v/>
      </c>
      <c r="E20" s="42"/>
      <c r="F20" s="42"/>
      <c r="G20" s="42"/>
      <c r="H20" s="43"/>
      <c r="I20" s="123">
        <f>INT(G20/8)+IF(MOD(G20,8)&gt;=6,1,0)</f>
        <v>0</v>
      </c>
      <c r="J20" s="44"/>
      <c r="K20" s="121">
        <f>J20</f>
        <v>0</v>
      </c>
      <c r="L20" s="28"/>
      <c r="M20" t="str">
        <f>IF(COUNTA(B20:I20)=8,"ja","nein")</f>
        <v>nein</v>
      </c>
      <c r="N20" s="99" t="str">
        <f>IF(J20&gt;0,"ja","nein")</f>
        <v>nein</v>
      </c>
      <c r="O20">
        <f>(MIN(F20,45)+5)*I20</f>
        <v>0</v>
      </c>
      <c r="P20">
        <f>(MIN(F20,45)+5)*K20</f>
        <v>0</v>
      </c>
    </row>
    <row r="21" spans="1:16" s="99" customFormat="1" ht="15.75" thickBot="1" x14ac:dyDescent="0.3">
      <c r="A21" s="92" t="s">
        <v>33</v>
      </c>
      <c r="B21" s="93">
        <f>COUNTIF(M10:M20,"ja")</f>
        <v>0</v>
      </c>
      <c r="C21" s="94"/>
      <c r="D21" s="94">
        <f>SUM(D10:D20)</f>
        <v>0</v>
      </c>
      <c r="E21" s="94">
        <f>SUM(E10:E20)</f>
        <v>0</v>
      </c>
      <c r="F21" s="94">
        <f>SUM(F10:F20)</f>
        <v>0</v>
      </c>
      <c r="G21" s="94">
        <f>SUM(G10:G20)</f>
        <v>0</v>
      </c>
      <c r="H21" s="94"/>
      <c r="I21" s="95">
        <f>SUM(I10:I20)</f>
        <v>0</v>
      </c>
      <c r="J21" s="96">
        <f>COUNTIF(N10:N20,"ja")</f>
        <v>0</v>
      </c>
      <c r="K21" s="97">
        <f>SUM(K10:K20)</f>
        <v>0</v>
      </c>
      <c r="L21" s="98"/>
      <c r="O21" s="99">
        <f>SUM(O10:O20)</f>
        <v>0</v>
      </c>
      <c r="P21" s="99">
        <f>SUM(P10:P20)</f>
        <v>0</v>
      </c>
    </row>
    <row r="22" spans="1:16" s="99" customFormat="1" x14ac:dyDescent="0.25">
      <c r="A22" s="82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1"/>
    </row>
    <row r="23" spans="1:16" x14ac:dyDescent="0.25">
      <c r="A23" s="102" t="s">
        <v>34</v>
      </c>
      <c r="B23" s="103">
        <f>SUM(I10:I20)</f>
        <v>0</v>
      </c>
      <c r="C23" s="104" t="s">
        <v>35</v>
      </c>
      <c r="D23" s="59"/>
      <c r="E23" s="59"/>
      <c r="F23" s="59"/>
      <c r="G23" s="59"/>
      <c r="H23" s="59"/>
      <c r="I23" s="59"/>
      <c r="J23" s="59"/>
      <c r="K23" s="59"/>
      <c r="L23" s="68"/>
    </row>
    <row r="24" spans="1:16" x14ac:dyDescent="0.25">
      <c r="A24" s="105" t="s">
        <v>36</v>
      </c>
      <c r="B24" s="106">
        <v>5</v>
      </c>
      <c r="C24" s="107" t="s">
        <v>37</v>
      </c>
      <c r="D24" s="59"/>
      <c r="E24" s="59"/>
      <c r="F24" s="59"/>
      <c r="G24" s="59"/>
      <c r="H24" s="59"/>
      <c r="I24" s="59"/>
      <c r="J24" s="59"/>
      <c r="K24" s="59"/>
      <c r="L24" s="68"/>
    </row>
    <row r="25" spans="1:16" x14ac:dyDescent="0.25">
      <c r="A25" s="105" t="s">
        <v>186</v>
      </c>
      <c r="B25" s="108">
        <f>B23</f>
        <v>0</v>
      </c>
      <c r="C25" s="109"/>
      <c r="D25" s="59"/>
      <c r="E25" s="59"/>
      <c r="F25" s="59"/>
      <c r="G25" s="59"/>
      <c r="H25" s="59"/>
      <c r="I25" s="59"/>
      <c r="J25" s="59"/>
      <c r="K25" s="59"/>
      <c r="L25" s="68"/>
    </row>
    <row r="26" spans="1:16" x14ac:dyDescent="0.25">
      <c r="A26" s="105" t="s">
        <v>197</v>
      </c>
      <c r="B26" s="110">
        <v>1</v>
      </c>
      <c r="C26" s="109"/>
      <c r="D26" s="59"/>
      <c r="E26" s="59"/>
      <c r="F26" s="59"/>
      <c r="G26" s="59"/>
      <c r="H26" s="59"/>
      <c r="I26" s="59"/>
      <c r="J26" s="59"/>
      <c r="K26" s="59"/>
      <c r="L26" s="68"/>
    </row>
    <row r="27" spans="1:16" x14ac:dyDescent="0.25">
      <c r="A27" s="111" t="s">
        <v>38</v>
      </c>
      <c r="B27" s="6">
        <v>35</v>
      </c>
      <c r="C27" s="112" t="s">
        <v>39</v>
      </c>
      <c r="D27" s="59"/>
      <c r="E27" s="59"/>
      <c r="F27" s="59"/>
      <c r="G27" s="59"/>
      <c r="H27" s="59"/>
      <c r="I27" s="59"/>
      <c r="J27" s="59"/>
      <c r="K27" s="59"/>
      <c r="L27" s="68"/>
    </row>
    <row r="28" spans="1:16" x14ac:dyDescent="0.25">
      <c r="A28" s="70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68"/>
    </row>
    <row r="29" spans="1:16" x14ac:dyDescent="0.25">
      <c r="A29" s="70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68"/>
    </row>
    <row r="30" spans="1:16" s="99" customFormat="1" x14ac:dyDescent="0.25">
      <c r="A30" s="193" t="s">
        <v>40</v>
      </c>
      <c r="B30" s="194"/>
      <c r="C30" s="100"/>
      <c r="D30" s="113"/>
      <c r="E30" s="190" t="s">
        <v>41</v>
      </c>
      <c r="F30" s="191"/>
      <c r="G30" s="191"/>
      <c r="H30" s="192"/>
      <c r="I30" s="100"/>
      <c r="J30" s="100"/>
      <c r="K30" s="59"/>
      <c r="L30" s="101"/>
    </row>
    <row r="31" spans="1:16" ht="15.75" x14ac:dyDescent="0.25">
      <c r="A31" s="188" t="s">
        <v>42</v>
      </c>
      <c r="B31" s="189"/>
      <c r="C31" s="114"/>
      <c r="D31" s="59"/>
      <c r="E31" s="167" t="s">
        <v>43</v>
      </c>
      <c r="F31" s="168"/>
      <c r="G31" s="168"/>
      <c r="H31" s="169"/>
      <c r="I31" s="59"/>
      <c r="J31" s="59"/>
      <c r="K31" s="59"/>
      <c r="L31" s="68"/>
    </row>
    <row r="32" spans="1:16" ht="29.25" customHeight="1" x14ac:dyDescent="0.25">
      <c r="A32" s="115"/>
      <c r="B32" s="116"/>
      <c r="C32" s="114"/>
      <c r="D32" s="59"/>
      <c r="E32" s="117"/>
      <c r="F32" s="118" t="s">
        <v>198</v>
      </c>
      <c r="G32" s="119" t="s">
        <v>44</v>
      </c>
      <c r="H32" s="120" t="s">
        <v>45</v>
      </c>
      <c r="I32" s="59"/>
      <c r="J32" s="59"/>
      <c r="K32" s="59"/>
      <c r="L32" s="68"/>
    </row>
    <row r="33" spans="1:52" x14ac:dyDescent="0.25">
      <c r="A33" s="91" t="s">
        <v>46</v>
      </c>
      <c r="B33" s="17"/>
      <c r="C33" s="3"/>
      <c r="D33" s="59"/>
      <c r="E33" s="88" t="s">
        <v>46</v>
      </c>
      <c r="F33" s="17"/>
      <c r="G33" s="4">
        <f>B26*(G21+SUM(J10:J20))</f>
        <v>0</v>
      </c>
      <c r="H33" s="5">
        <f>G33*F33</f>
        <v>0</v>
      </c>
      <c r="I33" s="66"/>
      <c r="J33" s="59"/>
      <c r="K33" s="59"/>
      <c r="L33" s="68"/>
    </row>
    <row r="34" spans="1:52" x14ac:dyDescent="0.25">
      <c r="A34" s="91" t="s">
        <v>47</v>
      </c>
      <c r="B34" s="17"/>
      <c r="C34" s="3"/>
      <c r="D34" s="59"/>
      <c r="E34" s="89" t="s">
        <v>47</v>
      </c>
      <c r="F34" s="17"/>
      <c r="G34" s="86">
        <f>O21</f>
        <v>0</v>
      </c>
      <c r="H34" s="5">
        <f>G34*F34</f>
        <v>0</v>
      </c>
      <c r="I34" s="59"/>
      <c r="J34" s="59"/>
      <c r="K34" s="87"/>
      <c r="L34" s="68"/>
    </row>
    <row r="35" spans="1:52" x14ac:dyDescent="0.25">
      <c r="A35" s="91" t="s">
        <v>190</v>
      </c>
      <c r="B35" s="17"/>
      <c r="C35" s="3"/>
      <c r="D35" s="90"/>
      <c r="E35" s="89" t="s">
        <v>48</v>
      </c>
      <c r="F35" s="17"/>
      <c r="G35" s="4">
        <f>P21</f>
        <v>0</v>
      </c>
      <c r="H35" s="5">
        <f>F35*G35</f>
        <v>0</v>
      </c>
      <c r="I35" s="59"/>
      <c r="J35" s="59"/>
      <c r="K35" s="59"/>
      <c r="L35" s="68"/>
    </row>
    <row r="36" spans="1:52" x14ac:dyDescent="0.25">
      <c r="A36" s="91" t="s">
        <v>49</v>
      </c>
      <c r="B36" s="17"/>
      <c r="C36" s="3"/>
      <c r="D36" s="90"/>
      <c r="E36" s="89" t="s">
        <v>50</v>
      </c>
      <c r="F36" s="18"/>
      <c r="G36" s="59"/>
      <c r="H36" s="5">
        <f>F34*G34*F36</f>
        <v>0</v>
      </c>
      <c r="I36" s="87"/>
      <c r="J36" s="66"/>
      <c r="K36" s="59"/>
      <c r="L36" s="68"/>
    </row>
    <row r="37" spans="1:52" x14ac:dyDescent="0.25">
      <c r="A37" s="91" t="s">
        <v>51</v>
      </c>
      <c r="B37" s="17"/>
      <c r="C37" s="3"/>
      <c r="D37" s="59"/>
      <c r="E37" s="89" t="s">
        <v>51</v>
      </c>
      <c r="F37" s="19"/>
      <c r="G37" s="59"/>
      <c r="H37" s="5">
        <f>(G10+I10+J10+K10)*E10*F37+(G11+I11+J11+K11)*E11*F37+(G12+I12+J12+K12)*E12*F37+(G13+I13+J13+K13)*E13*F37+(G14+I14+J14+K14)*E14*F37+(G15+I15+J15+K15)*E15*F37+(G16+I16+J16+K16)*E16*F37+(G17+I17+J17+K17)*E17*F37+(G18+I18+J18+K18)*E18*F37+(G19+I19+J19+K19)*E19*F37+(G20+I20+J20+K20)*E20*F37</f>
        <v>0</v>
      </c>
      <c r="I37" s="59"/>
      <c r="J37" s="59"/>
      <c r="K37" s="59"/>
      <c r="L37" s="68"/>
    </row>
    <row r="38" spans="1:52" x14ac:dyDescent="0.25">
      <c r="A38" s="91" t="s">
        <v>52</v>
      </c>
      <c r="B38" s="17"/>
      <c r="C38" s="3"/>
      <c r="D38" s="59"/>
      <c r="E38" s="89" t="s">
        <v>52</v>
      </c>
      <c r="F38" s="17"/>
      <c r="G38" s="59"/>
      <c r="H38" s="5">
        <f>B25*F38</f>
        <v>0</v>
      </c>
      <c r="I38" s="59"/>
      <c r="J38" s="59"/>
      <c r="K38" s="59"/>
      <c r="L38" s="68"/>
    </row>
    <row r="39" spans="1:52" x14ac:dyDescent="0.25">
      <c r="A39" s="91" t="s">
        <v>53</v>
      </c>
      <c r="B39" s="17"/>
      <c r="C39" s="3"/>
      <c r="D39" s="59"/>
      <c r="E39" s="182" t="s">
        <v>53</v>
      </c>
      <c r="F39" s="183"/>
      <c r="G39" s="59"/>
      <c r="H39" s="5">
        <f>B39</f>
        <v>0</v>
      </c>
      <c r="I39" s="59"/>
      <c r="J39" s="59"/>
      <c r="K39" s="59"/>
      <c r="L39" s="68"/>
    </row>
    <row r="40" spans="1:52" x14ac:dyDescent="0.25">
      <c r="A40" s="57" t="s">
        <v>54</v>
      </c>
      <c r="B40" s="16">
        <f>SUM(B33:B39)</f>
        <v>0</v>
      </c>
      <c r="C40" s="1"/>
      <c r="D40" s="59"/>
      <c r="E40" s="79" t="s">
        <v>55</v>
      </c>
      <c r="F40" s="80"/>
      <c r="G40" s="81"/>
      <c r="H40" s="16">
        <f>SUM(H33:H39)</f>
        <v>0</v>
      </c>
      <c r="I40" s="59"/>
      <c r="J40" s="59"/>
      <c r="K40" s="59"/>
      <c r="L40" s="68"/>
      <c r="AW40" s="69"/>
      <c r="AX40" s="69"/>
      <c r="AY40" s="69"/>
      <c r="AZ40" s="69"/>
    </row>
    <row r="41" spans="1:52" x14ac:dyDescent="0.25">
      <c r="A41" s="82"/>
      <c r="B41" s="59"/>
      <c r="C41" s="59"/>
      <c r="D41" s="59"/>
      <c r="E41" s="59"/>
      <c r="F41" s="83"/>
      <c r="G41" s="83"/>
      <c r="H41" s="83"/>
      <c r="I41" s="59"/>
      <c r="J41" s="83"/>
      <c r="K41" s="83"/>
      <c r="L41" s="84"/>
      <c r="M41" s="69"/>
      <c r="N41" s="69"/>
      <c r="O41" s="69"/>
      <c r="P41" s="69"/>
      <c r="Q41" s="69"/>
      <c r="R41" s="69"/>
      <c r="S41" s="69"/>
      <c r="T41" s="69"/>
      <c r="AM41" s="69"/>
      <c r="AN41" s="85"/>
    </row>
    <row r="42" spans="1:52" ht="15.75" x14ac:dyDescent="0.25">
      <c r="A42" s="186" t="s">
        <v>56</v>
      </c>
      <c r="B42" s="187"/>
      <c r="C42" s="59"/>
      <c r="D42" s="59"/>
      <c r="E42" s="164" t="s">
        <v>38</v>
      </c>
      <c r="F42" s="165"/>
      <c r="G42" s="165"/>
      <c r="H42" s="166"/>
      <c r="I42" s="59"/>
      <c r="J42" s="59"/>
      <c r="K42" s="59"/>
      <c r="L42" s="68"/>
      <c r="AW42" s="69"/>
      <c r="AX42" s="69"/>
      <c r="AY42" s="69"/>
      <c r="AZ42" s="69"/>
    </row>
    <row r="43" spans="1:52" ht="14.45" customHeight="1" x14ac:dyDescent="0.25">
      <c r="A43" s="77" t="s">
        <v>57</v>
      </c>
      <c r="B43" s="17"/>
      <c r="C43" s="3"/>
      <c r="D43" s="59"/>
      <c r="E43" s="170"/>
      <c r="F43" s="171"/>
      <c r="G43" s="172"/>
      <c r="H43" s="179"/>
      <c r="I43" s="59"/>
      <c r="J43" s="59"/>
      <c r="K43" s="59"/>
      <c r="L43" s="68"/>
      <c r="AW43" s="69"/>
      <c r="AX43" s="69"/>
      <c r="AY43" s="69"/>
      <c r="AZ43" s="69"/>
    </row>
    <row r="44" spans="1:52" ht="14.45" customHeight="1" x14ac:dyDescent="0.25">
      <c r="A44" s="77" t="s">
        <v>58</v>
      </c>
      <c r="B44" s="17"/>
      <c r="C44" s="3"/>
      <c r="D44" s="59"/>
      <c r="E44" s="173"/>
      <c r="F44" s="174"/>
      <c r="G44" s="175"/>
      <c r="H44" s="180"/>
      <c r="I44" s="59"/>
      <c r="J44" s="59"/>
      <c r="K44" s="59"/>
      <c r="L44" s="68"/>
      <c r="AW44" s="69"/>
      <c r="AX44" s="69"/>
      <c r="AY44" s="69"/>
      <c r="AZ44" s="69"/>
    </row>
    <row r="45" spans="1:52" ht="14.45" customHeight="1" x14ac:dyDescent="0.25">
      <c r="A45" s="77" t="s">
        <v>193</v>
      </c>
      <c r="B45" s="17"/>
      <c r="C45" s="3"/>
      <c r="D45" s="59"/>
      <c r="E45" s="173"/>
      <c r="F45" s="174"/>
      <c r="G45" s="175"/>
      <c r="H45" s="180"/>
      <c r="I45" s="59"/>
      <c r="J45" s="59"/>
      <c r="K45" s="59"/>
      <c r="L45" s="68"/>
      <c r="AW45" s="69"/>
      <c r="AX45" s="69"/>
      <c r="AY45" s="69"/>
      <c r="AZ45" s="69"/>
    </row>
    <row r="46" spans="1:52" s="61" customFormat="1" x14ac:dyDescent="0.25">
      <c r="A46" s="78" t="s">
        <v>59</v>
      </c>
      <c r="B46" s="17"/>
      <c r="C46" s="2"/>
      <c r="D46" s="58"/>
      <c r="E46" s="176"/>
      <c r="F46" s="177"/>
      <c r="G46" s="178"/>
      <c r="H46" s="181"/>
      <c r="I46" s="59"/>
      <c r="J46" s="58"/>
      <c r="K46" s="58"/>
      <c r="L46" s="60"/>
      <c r="AW46" s="62"/>
      <c r="AX46" s="62"/>
      <c r="AY46" s="62"/>
      <c r="AZ46" s="62"/>
    </row>
    <row r="47" spans="1:52" s="61" customFormat="1" x14ac:dyDescent="0.25">
      <c r="A47" s="77" t="s">
        <v>60</v>
      </c>
      <c r="B47" s="17"/>
      <c r="C47" s="2"/>
      <c r="D47" s="58"/>
      <c r="E47" s="158" t="s">
        <v>61</v>
      </c>
      <c r="F47" s="159"/>
      <c r="G47" s="160"/>
      <c r="H47" s="15">
        <f>(G21+SUM(J10:J20))*B27</f>
        <v>0</v>
      </c>
      <c r="I47" s="59"/>
      <c r="J47" s="58"/>
      <c r="K47" s="58"/>
      <c r="L47" s="60"/>
      <c r="AW47" s="62"/>
      <c r="AX47" s="62"/>
      <c r="AY47" s="62"/>
      <c r="AZ47" s="62"/>
    </row>
    <row r="48" spans="1:52" s="61" customFormat="1" x14ac:dyDescent="0.25">
      <c r="A48" s="57" t="s">
        <v>54</v>
      </c>
      <c r="B48" s="16">
        <f>SUM(B43:B47)</f>
        <v>0</v>
      </c>
      <c r="C48" s="58"/>
      <c r="D48" s="58"/>
      <c r="E48" s="59"/>
      <c r="F48" s="59"/>
      <c r="G48" s="59"/>
      <c r="H48" s="59"/>
      <c r="I48" s="59"/>
      <c r="J48" s="58"/>
      <c r="K48" s="58"/>
      <c r="L48" s="60"/>
      <c r="AW48" s="62"/>
      <c r="AX48" s="62"/>
      <c r="AY48" s="62"/>
      <c r="AZ48" s="62"/>
    </row>
    <row r="49" spans="1:52" s="61" customFormat="1" x14ac:dyDescent="0.25">
      <c r="A49" s="63"/>
      <c r="B49" s="58"/>
      <c r="C49" s="1"/>
      <c r="D49" s="58"/>
      <c r="E49" s="58"/>
      <c r="F49" s="2"/>
      <c r="G49" s="2"/>
      <c r="H49" s="2"/>
      <c r="I49" s="59"/>
      <c r="J49" s="58"/>
      <c r="K49" s="58"/>
      <c r="L49" s="60"/>
      <c r="AW49" s="62"/>
      <c r="AX49" s="62"/>
      <c r="AY49" s="62"/>
      <c r="AZ49" s="62"/>
    </row>
    <row r="50" spans="1:52" x14ac:dyDescent="0.25">
      <c r="A50" s="64" t="s">
        <v>62</v>
      </c>
      <c r="B50" s="65">
        <f>B40-B48</f>
        <v>0</v>
      </c>
      <c r="C50" s="66"/>
      <c r="D50" s="59"/>
      <c r="E50" s="30" t="s">
        <v>63</v>
      </c>
      <c r="F50" s="67"/>
      <c r="G50" s="31"/>
      <c r="H50" s="29">
        <f>H40-H47</f>
        <v>0</v>
      </c>
      <c r="I50" s="59"/>
      <c r="J50" s="59"/>
      <c r="K50" s="59"/>
      <c r="L50" s="68"/>
      <c r="AW50" s="69"/>
      <c r="AX50" s="69"/>
      <c r="AY50" s="69"/>
      <c r="AZ50" s="69"/>
    </row>
    <row r="51" spans="1:52" ht="15.75" thickBot="1" x14ac:dyDescent="0.3">
      <c r="A51" s="70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68"/>
    </row>
    <row r="52" spans="1:52" ht="19.5" thickBot="1" x14ac:dyDescent="0.35">
      <c r="A52" s="71" t="s">
        <v>191</v>
      </c>
      <c r="B52" s="32">
        <f>IF(MIN(B50,H50)&lt;=0,0,MIN(B50,H50))</f>
        <v>0</v>
      </c>
      <c r="C52" s="72"/>
      <c r="D52" s="72"/>
      <c r="E52" s="72"/>
      <c r="F52" s="72"/>
      <c r="G52" s="72"/>
      <c r="H52" s="72"/>
      <c r="I52" s="72"/>
      <c r="J52" s="72"/>
      <c r="K52" s="72"/>
      <c r="L52" s="73"/>
    </row>
    <row r="53" spans="1:52" x14ac:dyDescent="0.25">
      <c r="A53" s="74"/>
      <c r="B53" s="75"/>
      <c r="C53" s="76"/>
    </row>
    <row r="54" spans="1:52" x14ac:dyDescent="0.25">
      <c r="A54" s="56" t="s">
        <v>196</v>
      </c>
      <c r="B54" s="33" t="s">
        <v>200</v>
      </c>
      <c r="C54" s="55"/>
    </row>
    <row r="55" spans="1:52" hidden="1" x14ac:dyDescent="0.25">
      <c r="A55" s="45" t="s">
        <v>195</v>
      </c>
      <c r="B55" s="46" t="str">
        <f>IF(B52*0.8&gt;=2000,"ja","nein")</f>
        <v>nein</v>
      </c>
      <c r="C55" s="47"/>
      <c r="D55" s="47"/>
      <c r="E55" s="47"/>
      <c r="F55" s="47"/>
    </row>
    <row r="56" spans="1:52" hidden="1" x14ac:dyDescent="0.25">
      <c r="A56" s="45" t="s">
        <v>194</v>
      </c>
      <c r="B56" s="48" t="str">
        <f>IF(B52*0.5&gt;=2000,"ja","nein")</f>
        <v>nein</v>
      </c>
      <c r="C56" s="47"/>
      <c r="D56" s="47"/>
      <c r="E56" s="47"/>
      <c r="F56" s="47"/>
    </row>
    <row r="57" spans="1:52" ht="30" x14ac:dyDescent="0.25">
      <c r="A57" s="49" t="s">
        <v>64</v>
      </c>
      <c r="B57" s="50" t="str">
        <f>IF(B56="ja",B52*0.5,"nicht gewährt laut Art. 16, BLR Nr. 951/2025")</f>
        <v>nicht gewährt laut Art. 16, BLR Nr. 951/2025</v>
      </c>
      <c r="C57" s="51"/>
      <c r="D57" s="47"/>
      <c r="E57" s="47"/>
      <c r="F57" s="47"/>
    </row>
    <row r="58" spans="1:52" ht="30.75" thickBot="1" x14ac:dyDescent="0.3">
      <c r="A58" s="52" t="s">
        <v>65</v>
      </c>
      <c r="B58" s="53" t="str">
        <f>IF(B55="ja",B52*0.8,"nicht gewährt laut Art. 16, BLR Nr. 951/2025")</f>
        <v>nicht gewährt laut Art. 16, BLR Nr. 951/2025</v>
      </c>
      <c r="C58" s="47"/>
      <c r="D58" s="47"/>
      <c r="E58" s="47"/>
      <c r="F58" s="47"/>
    </row>
    <row r="59" spans="1:52" x14ac:dyDescent="0.25">
      <c r="A59" s="54"/>
      <c r="C59" s="47"/>
      <c r="D59" s="47"/>
      <c r="E59" s="47"/>
      <c r="F59" s="47"/>
    </row>
    <row r="60" spans="1:52" x14ac:dyDescent="0.25">
      <c r="C60" s="47"/>
      <c r="D60" s="47"/>
      <c r="E60" s="47"/>
      <c r="F60" s="47"/>
    </row>
    <row r="61" spans="1:52" x14ac:dyDescent="0.25">
      <c r="C61" s="47"/>
      <c r="D61" s="47"/>
      <c r="E61" s="47"/>
      <c r="F61" s="47"/>
    </row>
    <row r="62" spans="1:52" x14ac:dyDescent="0.25">
      <c r="C62" s="47"/>
      <c r="D62" s="47"/>
      <c r="E62" s="47"/>
      <c r="F62" s="47"/>
    </row>
    <row r="63" spans="1:52" x14ac:dyDescent="0.25">
      <c r="C63" s="47"/>
      <c r="D63" s="47"/>
      <c r="E63" s="47"/>
      <c r="F63" s="47"/>
    </row>
    <row r="64" spans="1:52" x14ac:dyDescent="0.25">
      <c r="C64" s="47"/>
      <c r="D64" s="47"/>
      <c r="E64" s="47"/>
      <c r="F64" s="47"/>
    </row>
    <row r="65" spans="3:6" x14ac:dyDescent="0.25">
      <c r="C65" s="47"/>
      <c r="D65" s="47"/>
      <c r="E65" s="47"/>
      <c r="F65" s="47"/>
    </row>
    <row r="66" spans="3:6" x14ac:dyDescent="0.25">
      <c r="C66" s="47"/>
      <c r="D66" s="47"/>
      <c r="E66" s="47"/>
      <c r="F66" s="47"/>
    </row>
  </sheetData>
  <sheetProtection algorithmName="SHA-512" hashValue="/agQmsOVNQJluL8G5PUnvJMxzPHTooFK02Zs0ZWmCwDflrMNH2kbC/M4DTnr+fz3nzRTbPiolIewWKNXQinDNg==" saltValue="bGz9WVp/ic0q959hwL3axA==" spinCount="100000" sheet="1" selectLockedCells="1"/>
  <mergeCells count="12">
    <mergeCell ref="B1:C1"/>
    <mergeCell ref="A42:B42"/>
    <mergeCell ref="A31:B31"/>
    <mergeCell ref="E30:H30"/>
    <mergeCell ref="A30:B30"/>
    <mergeCell ref="E47:G47"/>
    <mergeCell ref="J8:L8"/>
    <mergeCell ref="E42:H42"/>
    <mergeCell ref="E31:H31"/>
    <mergeCell ref="E43:G46"/>
    <mergeCell ref="H43:H46"/>
    <mergeCell ref="E39:F39"/>
  </mergeCells>
  <phoneticPr fontId="4" type="noConversion"/>
  <conditionalFormatting sqref="A10:A20">
    <cfRule type="expression" dxfId="7" priority="7">
      <formula>AND(COUNTA($B10:$C10,$E10:$H10)&lt;6,COUNTA($B10:$C10,$E10:$H10)&gt;0)</formula>
    </cfRule>
    <cfRule type="expression" dxfId="6" priority="8">
      <formula>COUNTA($B10:$C10,$E10:$H10)=6</formula>
    </cfRule>
  </conditionalFormatting>
  <conditionalFormatting sqref="B10:B20">
    <cfRule type="expression" dxfId="5" priority="6">
      <formula>AND(NOT(ISBLANK($B10)),IF(OR(WEEKDAY($B10,2)=6,WEEKDAY(B$10,2)=7),TRUE,FALSE))</formula>
    </cfRule>
  </conditionalFormatting>
  <conditionalFormatting sqref="B57">
    <cfRule type="expression" dxfId="4" priority="4">
      <formula>$B$54="JA 50%"</formula>
    </cfRule>
  </conditionalFormatting>
  <conditionalFormatting sqref="B57:B58">
    <cfRule type="expression" dxfId="3" priority="1">
      <formula>$B$54="Bitte auswählen"</formula>
    </cfRule>
    <cfRule type="expression" dxfId="2" priority="2">
      <formula>$B$54="NEIN"</formula>
    </cfRule>
  </conditionalFormatting>
  <conditionalFormatting sqref="B58">
    <cfRule type="expression" dxfId="1" priority="3">
      <formula>$B$54="JA 80%"</formula>
    </cfRule>
  </conditionalFormatting>
  <conditionalFormatting sqref="P10:P20">
    <cfRule type="cellIs" dxfId="0" priority="15" operator="greaterThan">
      <formula>$E$10&gt;$D$10</formula>
    </cfRule>
  </conditionalFormatting>
  <dataValidations xWindow="1270" yWindow="475" count="21">
    <dataValidation type="decimal" operator="lessThanOrEqual" allowBlank="1" showInputMessage="1" showErrorMessage="1" errorTitle="FALSCH! " error="Der maximale Einheitsstundensatz im Rahmen der Gewährung für die pädagogische Leitung beträgt 30,00€." prompt="Hierbei handelt es sich um Maximalwerte, die vom Antragsteller auch geringer eingegeben werden können (siehe Beschluss Nr. 16/2026)._x000a_Pädagogische Leitung: € 30,00" sqref="F33" xr:uid="{1402E2DA-E68B-4FF6-8F67-0F307A9E4215}">
      <formula1>30</formula1>
    </dataValidation>
    <dataValidation type="decimal" operator="lessThanOrEqual" allowBlank="1" showInputMessage="1" showErrorMessage="1" errorTitle="FALSCH!" error="Der maximale Einheitsstundensatz im Rahmen der Gewährung für das Betreuungspersonal für die Kinder mit Beeinträchtigung beträgt 30,00€." prompt="Hierbei handelt es sich um Maximalwerte, die vom Antragsteller auch geringer eingegeben werden können (siehe Beschluss Nr. 16/2026)._x000a_Betreuungspersonal für KmB: € 30,00" sqref="F35" xr:uid="{A2D50657-D7F9-4551-B628-388201EA6AF7}">
      <formula1>30</formula1>
    </dataValidation>
    <dataValidation type="decimal" operator="lessThanOrEqual" allowBlank="1" showInputMessage="1" showErrorMessage="1" errorTitle="FALSCH!" error="Die Springerquote wird in der Gewährungsphase mit maximal 10 Prozent der Stunden des Betreuungspersonals eingepreist. " prompt="Die Springerquote wird in der Gewährungsphase mit maximal 10 Prozent der Stunden des Betreuungspersonals eingepreist." sqref="F36" xr:uid="{C869F68B-0F61-4282-9126-B00A070219D1}">
      <formula1>0.1</formula1>
    </dataValidation>
    <dataValidation type="decimal" errorStyle="warning" operator="lessThanOrEqual" allowBlank="1" showInputMessage="1" showErrorMessage="1" errorTitle="ACHTUNG!" error="Die Restkostenpauschale bei Projekte für Kinder im Grundschulalter wurde mit max. 350,00€ pro Gruppe pro Woche festgelegt. _x000a_" sqref="F38" xr:uid="{FA778BF4-4F1E-4355-9F7D-B76CC9D32C6A}">
      <formula1>350</formula1>
    </dataValidation>
    <dataValidation type="date" allowBlank="1" showInputMessage="1" showErrorMessage="1" error="Datum muss zwischen 17. Juni 2026 und 6. September 2026 liegen." promptTitle="Beginn der Betreuungswoche" prompt="Datum muss zwischen 17. Juni 2026 und 6. September 2026 liegen." sqref="B10 B20" xr:uid="{1C6793DA-1941-49C6-A1D5-E5BFBDB0D997}">
      <formula1>46190</formula1>
      <formula2>46271</formula2>
    </dataValidation>
    <dataValidation type="whole" operator="lessThanOrEqual" allowBlank="1" showInputMessage="1" showErrorMessage="1" errorTitle="FALSCH!" error="Das Mittagessen kann nicht an mehr Tagen stattfinden als die Projektdauer innerhalb derselben Woche." promptTitle="Anzahl Mittagessen" prompt="Geben Sie an, wieviele Mittagessen in dieser Woche vorgesehen sind." sqref="E11:E20" xr:uid="{A43B8422-2D0B-4C11-90B2-9B46B33E5E48}">
      <formula1>D11</formula1>
    </dataValidation>
    <dataValidation type="whole" operator="lessThanOrEqual" allowBlank="1" showInputMessage="1" showErrorMessage="1" errorTitle="FALSCH!" error="Nur ein Mittagessen pro Tag möglich" promptTitle="Anzahl Mittagessen" prompt="Geben Sie an, wieviele Mittagessen in dieser Woche vorgesehen sind." sqref="E10" xr:uid="{76D75C4F-8364-49B4-A117-32FD9FCBFB50}">
      <formula1>D10</formula1>
    </dataValidation>
    <dataValidation type="date" allowBlank="1" showInputMessage="1" showErrorMessage="1" error="Datum muss zwischen 17. Juni 2026 und 6. September 2026 liegen bzw. nach Ende der vorherigen Woche liegen." promptTitle="Beginn der Betreuungswoche" prompt="Datum muss zwischen 17. Juni 2026 und 6. September 2026 liegen bzw. nach Ende der vorherigen Woche liegen." sqref="B11:B19" xr:uid="{13119E37-2A92-4DD7-B528-D39F5639BC41}">
      <formula1>C10</formula1>
      <formula2>46271</formula2>
    </dataValidation>
    <dataValidation type="decimal" operator="greaterThanOrEqual" allowBlank="1" showInputMessage="1" showErrorMessage="1" promptTitle="Teilnahmegebühren eingeben" prompt="Summe aller effektiv eingenommenen Teilnehmergebühren mit Rücksicht auf evtl. Reduzierungen (z.B. für Geschwisterkinder)" sqref="B46" xr:uid="{432CD5BC-0B88-42EC-9131-C4CA75F6FEB6}">
      <formula1>0</formula1>
    </dataValidation>
    <dataValidation type="custom" errorStyle="warning" allowBlank="1" showInputMessage="1" showErrorMessage="1" errorTitle="ACHTUNG!" error="Halbtage min. vier Stunden, Ganztage bis zu neuen Stunden (Beschluss Nr. 951/2025, Art. 7)._x000a_Nur ganze oder halbe Stunden in Zelle eintragen." sqref="F10:F20" xr:uid="{17F38E91-CCBE-4082-8C6C-6B51825D7090}">
      <formula1>AND(F10&gt;=20,MOD(F10*2,1)=0)</formula1>
    </dataValidation>
    <dataValidation type="whole" operator="greaterThanOrEqual" allowBlank="1" showInputMessage="1" showErrorMessage="1" errorTitle="FALSCH!" error="Die Mindestteilnehmerzahl muss 4 sein, damit das Angebot stattfinden kann (siehe Bedingungen Art. 9 Beschluss Nr. 951/2025)." sqref="G10:G20" xr:uid="{50EB7FC6-28E0-421B-99F1-CEBC397A7939}">
      <formula1>4</formula1>
    </dataValidation>
    <dataValidation type="decimal" errorStyle="warning" operator="lessThanOrEqual" allowBlank="1" showInputMessage="1" showErrorMessage="1" errorTitle="Achtung!" error="Wenn die Teilnehmergebühr 120€ pro Kind überschreitet, muss eine ausführliche Begründung der Gemeindeverwaltung beigelgt werden." prompt="max. 120 Euro" sqref="L10:L20" xr:uid="{B1279D9E-C71F-4195-BA24-44648279B9CC}">
      <formula1>120</formula1>
    </dataValidation>
    <dataValidation type="whole" operator="greaterThanOrEqual" allowBlank="1" showInputMessage="1" showErrorMessage="1" sqref="J10:J20" xr:uid="{40502A64-C239-4CDB-80AA-A4149ED045DA}">
      <formula1>0</formula1>
    </dataValidation>
    <dataValidation type="decimal" operator="greaterThanOrEqual" allowBlank="1" showInputMessage="1" showErrorMessage="1" sqref="B33:B39 B43:B44" xr:uid="{319AC64A-F21D-4BEC-ABFE-DF5EE2498B5C}">
      <formula1>0</formula1>
    </dataValidation>
    <dataValidation type="decimal" operator="lessThanOrEqual" allowBlank="1" showInputMessage="1" showErrorMessage="1" errorTitle="FALSCH" error="Der maximale Einheitsstundensatz im Rahmen der Gewährung für das Betreuungspersonal beträgt 22,00€." prompt="Hierbei handelt es sich um Maximalwerte, die vom Antragsteller auch geringer eingegeben werden können (siehe Beschluss Nr. 16/2026)._x000a_Betreuungspersonal: € 22,00" sqref="F34" xr:uid="{BF2A51C3-0DBB-4860-B1D0-515AA03B1BBF}">
      <formula1>22</formula1>
    </dataValidation>
    <dataValidation type="custom" allowBlank="1" showInputMessage="1" showErrorMessage="1" sqref="I25" xr:uid="{13FAFA89-BF88-4BDD-A5F6-789979FB19A5}">
      <formula1>OR(INT(I25)=I25,INT(I25)+0.5=I25)</formula1>
    </dataValidation>
    <dataValidation type="decimal" operator="greaterThanOrEqual" allowBlank="1" showInputMessage="1" showErrorMessage="1" prompt="Jegliche Einnahmen _x000a_z.B. Einschreibe-_x000a_gebühren " sqref="B45" xr:uid="{611C5264-4799-48F9-99E9-9CA6F3ADD7C0}">
      <formula1>0</formula1>
    </dataValidation>
    <dataValidation type="list" allowBlank="1" showInputMessage="1" showErrorMessage="1" prompt="Bitte Drop-Down Menü verwenden" sqref="B54" xr:uid="{9184B8DA-E7CE-4C68-AFA1-32F71AB71BF2}">
      <formula1>"Bitte auswählen, JA 50%, JA 80%, NEIN,"</formula1>
    </dataValidation>
    <dataValidation type="date" allowBlank="1" showInputMessage="1" showErrorMessage="1" error="Betreuungswoche darf 7 Tage nicht überschreiten." sqref="C10:C20" xr:uid="{A1BB69B2-DDA1-413C-8EBA-8E4AC0A20215}">
      <formula1>46190</formula1>
      <formula2>B10+7</formula2>
    </dataValidation>
    <dataValidation type="decimal" errorStyle="warning" operator="lessThanOrEqual" allowBlank="1" showInputMessage="1" showErrorMessage="1" errorTitle="Achtung!" error="Wenn die Teilnehmergebühr 120€ pro Kind überschreitet, muss eine ausführliche Begründung der Gemeindeverwaltung beigelegt werden." prompt="max. 120 Euro" sqref="H10:H20" xr:uid="{B6805BF0-ECF4-41E6-8344-8D4EF34CF350}">
      <formula1>120</formula1>
    </dataValidation>
    <dataValidation type="decimal" operator="lessThanOrEqual" allowBlank="1" showInputMessage="1" showErrorMessage="1" errorTitle="FALSCH" error="Für das Mittagsessen mit oder ohne Jause sind 5€ pro teilnehmenden Kind und anerkanntem Betreuungspersonal vorgesehen." sqref="F37" xr:uid="{0D53C2B3-6E09-4CDC-A815-3DE4497A74B4}">
      <formula1>5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270" yWindow="475" count="1">
        <x14:dataValidation type="list" allowBlank="1" showInputMessage="1" showErrorMessage="1" errorTitle="Ort wählen" error="Wählen Sie den Veranstaltungsort aus der Liste aus." promptTitle="Ort wählen" prompt="Wählen Sie den Veranstaltungsort aus der Liste aus." xr:uid="{3A6B55D9-7830-4E19-841B-C6B373DCA8EB}">
          <x14:formula1>
            <xm:f>Gemeindenliste!$A$1:$A$123</xm:f>
          </x14:formula1>
          <xm:sqref>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6B492-58B2-499E-BC84-1F87EB87421B}">
  <dimension ref="A1:FO2"/>
  <sheetViews>
    <sheetView topLeftCell="EJ1" zoomScaleNormal="100" workbookViewId="0">
      <selection activeCell="D3" sqref="D3"/>
    </sheetView>
  </sheetViews>
  <sheetFormatPr baseColWidth="10" defaultColWidth="8.7109375" defaultRowHeight="15" x14ac:dyDescent="0.25"/>
  <cols>
    <col min="1" max="160" width="20" style="35" customWidth="1"/>
    <col min="161" max="16384" width="8.7109375" style="35"/>
  </cols>
  <sheetData>
    <row r="1" spans="1:171" ht="39.75" customHeight="1" x14ac:dyDescent="0.25">
      <c r="A1" s="34" t="s">
        <v>203</v>
      </c>
      <c r="B1" s="34" t="s">
        <v>204</v>
      </c>
      <c r="C1" s="34" t="s">
        <v>205</v>
      </c>
      <c r="D1" s="34" t="s">
        <v>206</v>
      </c>
      <c r="E1" s="34" t="s">
        <v>207</v>
      </c>
      <c r="F1" s="34" t="s">
        <v>208</v>
      </c>
      <c r="G1" s="34" t="s">
        <v>209</v>
      </c>
      <c r="H1" s="34" t="s">
        <v>210</v>
      </c>
      <c r="I1" s="34" t="s">
        <v>211</v>
      </c>
      <c r="J1" s="34" t="s">
        <v>212</v>
      </c>
      <c r="K1" s="34" t="s">
        <v>213</v>
      </c>
      <c r="L1" s="34" t="s">
        <v>214</v>
      </c>
      <c r="M1" s="34" t="s">
        <v>215</v>
      </c>
      <c r="N1" s="34" t="s">
        <v>216</v>
      </c>
      <c r="O1" s="34" t="s">
        <v>217</v>
      </c>
      <c r="P1" s="34" t="s">
        <v>218</v>
      </c>
      <c r="Q1" s="34" t="s">
        <v>219</v>
      </c>
      <c r="R1" s="34" t="s">
        <v>220</v>
      </c>
      <c r="S1" s="34" t="s">
        <v>221</v>
      </c>
      <c r="T1" s="34" t="s">
        <v>222</v>
      </c>
      <c r="U1" s="34" t="s">
        <v>223</v>
      </c>
      <c r="V1" s="34" t="s">
        <v>224</v>
      </c>
      <c r="W1" s="34" t="s">
        <v>225</v>
      </c>
      <c r="X1" s="34" t="s">
        <v>226</v>
      </c>
      <c r="Y1" s="34" t="s">
        <v>227</v>
      </c>
      <c r="Z1" s="34" t="s">
        <v>228</v>
      </c>
      <c r="AA1" s="34" t="s">
        <v>229</v>
      </c>
      <c r="AB1" s="34" t="s">
        <v>230</v>
      </c>
      <c r="AC1" s="34" t="s">
        <v>231</v>
      </c>
      <c r="AD1" s="34" t="s">
        <v>232</v>
      </c>
      <c r="AE1" s="34" t="s">
        <v>233</v>
      </c>
      <c r="AF1" s="34" t="s">
        <v>234</v>
      </c>
      <c r="AG1" s="34" t="s">
        <v>235</v>
      </c>
      <c r="AH1" s="34" t="s">
        <v>236</v>
      </c>
      <c r="AI1" s="34" t="s">
        <v>237</v>
      </c>
      <c r="AJ1" s="34" t="s">
        <v>238</v>
      </c>
      <c r="AK1" s="34" t="s">
        <v>239</v>
      </c>
      <c r="AL1" s="34" t="s">
        <v>240</v>
      </c>
      <c r="AM1" s="34" t="s">
        <v>241</v>
      </c>
      <c r="AN1" s="34" t="s">
        <v>242</v>
      </c>
      <c r="AO1" s="34" t="s">
        <v>243</v>
      </c>
      <c r="AP1" s="34" t="s">
        <v>244</v>
      </c>
      <c r="AQ1" s="34" t="s">
        <v>245</v>
      </c>
      <c r="AR1" s="34" t="s">
        <v>246</v>
      </c>
      <c r="AS1" s="34" t="s">
        <v>247</v>
      </c>
      <c r="AT1" s="34" t="s">
        <v>248</v>
      </c>
      <c r="AU1" s="34" t="s">
        <v>249</v>
      </c>
      <c r="AV1" s="34" t="s">
        <v>250</v>
      </c>
      <c r="AW1" s="34" t="s">
        <v>251</v>
      </c>
      <c r="AX1" s="34" t="s">
        <v>252</v>
      </c>
      <c r="AY1" s="34" t="s">
        <v>253</v>
      </c>
      <c r="AZ1" s="34" t="s">
        <v>254</v>
      </c>
      <c r="BA1" s="34" t="s">
        <v>255</v>
      </c>
      <c r="BB1" s="34" t="s">
        <v>256</v>
      </c>
      <c r="BC1" s="34" t="s">
        <v>257</v>
      </c>
      <c r="BD1" s="34" t="s">
        <v>258</v>
      </c>
      <c r="BE1" s="34" t="s">
        <v>259</v>
      </c>
      <c r="BF1" s="34" t="s">
        <v>260</v>
      </c>
      <c r="BG1" s="34" t="s">
        <v>261</v>
      </c>
      <c r="BH1" s="34" t="s">
        <v>262</v>
      </c>
      <c r="BI1" s="34" t="s">
        <v>263</v>
      </c>
      <c r="BJ1" s="34" t="s">
        <v>264</v>
      </c>
      <c r="BK1" s="34" t="s">
        <v>265</v>
      </c>
      <c r="BL1" s="34" t="s">
        <v>266</v>
      </c>
      <c r="BM1" s="34" t="s">
        <v>267</v>
      </c>
      <c r="BN1" s="34" t="s">
        <v>268</v>
      </c>
      <c r="BO1" s="34" t="s">
        <v>269</v>
      </c>
      <c r="BP1" s="34" t="s">
        <v>270</v>
      </c>
      <c r="BQ1" s="34" t="s">
        <v>271</v>
      </c>
      <c r="BR1" s="34" t="s">
        <v>272</v>
      </c>
      <c r="BS1" s="34" t="s">
        <v>273</v>
      </c>
      <c r="BT1" s="34" t="s">
        <v>274</v>
      </c>
      <c r="BU1" s="34" t="s">
        <v>275</v>
      </c>
      <c r="BV1" s="34" t="s">
        <v>276</v>
      </c>
      <c r="BW1" s="34" t="s">
        <v>277</v>
      </c>
      <c r="BX1" s="34" t="s">
        <v>278</v>
      </c>
      <c r="BY1" s="34" t="s">
        <v>279</v>
      </c>
      <c r="BZ1" s="34" t="s">
        <v>280</v>
      </c>
      <c r="CA1" s="34" t="s">
        <v>281</v>
      </c>
      <c r="CB1" s="34" t="s">
        <v>282</v>
      </c>
      <c r="CC1" s="34" t="s">
        <v>283</v>
      </c>
      <c r="CD1" s="34" t="s">
        <v>284</v>
      </c>
      <c r="CE1" s="34" t="s">
        <v>285</v>
      </c>
      <c r="CF1" s="34" t="s">
        <v>286</v>
      </c>
      <c r="CG1" s="34" t="s">
        <v>287</v>
      </c>
      <c r="CH1" s="34" t="s">
        <v>288</v>
      </c>
      <c r="CI1" s="34" t="s">
        <v>289</v>
      </c>
      <c r="CJ1" s="34" t="s">
        <v>290</v>
      </c>
      <c r="CK1" s="34" t="s">
        <v>291</v>
      </c>
      <c r="CL1" s="34" t="s">
        <v>292</v>
      </c>
      <c r="CM1" s="34" t="s">
        <v>293</v>
      </c>
      <c r="CN1" s="34" t="s">
        <v>294</v>
      </c>
      <c r="CO1" s="34" t="s">
        <v>295</v>
      </c>
      <c r="CP1" s="34" t="s">
        <v>296</v>
      </c>
      <c r="CQ1" s="34" t="s">
        <v>297</v>
      </c>
      <c r="CR1" s="34" t="s">
        <v>298</v>
      </c>
      <c r="CS1" s="34" t="s">
        <v>299</v>
      </c>
      <c r="CT1" s="34" t="s">
        <v>300</v>
      </c>
      <c r="CU1" s="34" t="s">
        <v>301</v>
      </c>
      <c r="CV1" s="34" t="s">
        <v>302</v>
      </c>
      <c r="CW1" s="34" t="s">
        <v>303</v>
      </c>
      <c r="CX1" s="34" t="s">
        <v>304</v>
      </c>
      <c r="CY1" s="34" t="s">
        <v>305</v>
      </c>
      <c r="CZ1" s="34" t="s">
        <v>306</v>
      </c>
      <c r="DA1" s="34" t="s">
        <v>307</v>
      </c>
      <c r="DB1" s="34" t="s">
        <v>308</v>
      </c>
      <c r="DC1" s="34" t="s">
        <v>309</v>
      </c>
      <c r="DD1" s="34" t="s">
        <v>310</v>
      </c>
      <c r="DE1" s="34" t="s">
        <v>311</v>
      </c>
      <c r="DF1" s="34" t="s">
        <v>312</v>
      </c>
      <c r="DG1" s="34" t="s">
        <v>313</v>
      </c>
      <c r="DH1" s="34" t="s">
        <v>314</v>
      </c>
      <c r="DI1" s="34" t="s">
        <v>315</v>
      </c>
      <c r="DJ1" s="34" t="s">
        <v>316</v>
      </c>
      <c r="DK1" s="34" t="s">
        <v>364</v>
      </c>
      <c r="DL1" s="34" t="s">
        <v>365</v>
      </c>
      <c r="DM1" s="34" t="s">
        <v>366</v>
      </c>
      <c r="DN1" s="34" t="s">
        <v>367</v>
      </c>
      <c r="DO1" s="34" t="s">
        <v>368</v>
      </c>
      <c r="DP1" s="34" t="s">
        <v>369</v>
      </c>
      <c r="DQ1" s="34" t="s">
        <v>370</v>
      </c>
      <c r="DR1" s="34" t="s">
        <v>371</v>
      </c>
      <c r="DS1" s="34" t="s">
        <v>372</v>
      </c>
      <c r="DT1" s="34" t="s">
        <v>373</v>
      </c>
      <c r="DU1" s="34" t="s">
        <v>374</v>
      </c>
      <c r="DV1" s="34" t="s">
        <v>317</v>
      </c>
      <c r="DW1" s="34" t="s">
        <v>318</v>
      </c>
      <c r="DX1" s="34" t="s">
        <v>319</v>
      </c>
      <c r="DY1" s="34" t="s">
        <v>320</v>
      </c>
      <c r="DZ1" s="34" t="s">
        <v>321</v>
      </c>
      <c r="EA1" s="34" t="s">
        <v>322</v>
      </c>
      <c r="EB1" s="34" t="s">
        <v>323</v>
      </c>
      <c r="EC1" s="34" t="s">
        <v>324</v>
      </c>
      <c r="ED1" s="34" t="s">
        <v>325</v>
      </c>
      <c r="EE1" s="34" t="s">
        <v>326</v>
      </c>
      <c r="EF1" s="34" t="s">
        <v>327</v>
      </c>
      <c r="EG1" s="34" t="s">
        <v>328</v>
      </c>
      <c r="EH1" s="34" t="s">
        <v>329</v>
      </c>
      <c r="EI1" s="34" t="s">
        <v>330</v>
      </c>
      <c r="EJ1" s="34" t="s">
        <v>331</v>
      </c>
      <c r="EK1" s="34" t="s">
        <v>332</v>
      </c>
      <c r="EL1" s="34" t="s">
        <v>333</v>
      </c>
      <c r="EM1" s="34" t="s">
        <v>334</v>
      </c>
      <c r="EN1" s="34" t="s">
        <v>335</v>
      </c>
      <c r="EO1" s="34" t="s">
        <v>336</v>
      </c>
      <c r="EP1" s="34" t="s">
        <v>337</v>
      </c>
      <c r="EQ1" s="34" t="s">
        <v>338</v>
      </c>
      <c r="ER1" s="34" t="s">
        <v>339</v>
      </c>
      <c r="ES1" s="34" t="s">
        <v>340</v>
      </c>
      <c r="ET1" s="34" t="s">
        <v>341</v>
      </c>
      <c r="EU1" s="34" t="s">
        <v>342</v>
      </c>
      <c r="EV1" s="34" t="s">
        <v>343</v>
      </c>
      <c r="EW1" s="34" t="s">
        <v>344</v>
      </c>
      <c r="EX1" s="34" t="s">
        <v>345</v>
      </c>
      <c r="EY1" s="34" t="s">
        <v>346</v>
      </c>
      <c r="EZ1" s="34" t="s">
        <v>347</v>
      </c>
      <c r="FA1" s="34" t="s">
        <v>348</v>
      </c>
      <c r="FB1" s="34" t="s">
        <v>349</v>
      </c>
      <c r="FC1" s="34" t="s">
        <v>350</v>
      </c>
      <c r="FD1" s="34" t="s">
        <v>351</v>
      </c>
      <c r="FE1" s="34" t="s">
        <v>352</v>
      </c>
      <c r="FF1" s="34" t="s">
        <v>353</v>
      </c>
      <c r="FG1" s="34" t="s">
        <v>354</v>
      </c>
      <c r="FH1" s="34" t="s">
        <v>355</v>
      </c>
      <c r="FI1" s="34" t="s">
        <v>356</v>
      </c>
      <c r="FJ1" s="34" t="s">
        <v>357</v>
      </c>
      <c r="FK1" s="34" t="s">
        <v>358</v>
      </c>
      <c r="FL1" s="34" t="s">
        <v>359</v>
      </c>
      <c r="FM1" s="34" t="s">
        <v>360</v>
      </c>
      <c r="FN1" s="34" t="s">
        <v>361</v>
      </c>
      <c r="FO1" s="34" t="s">
        <v>362</v>
      </c>
    </row>
    <row r="2" spans="1:171" x14ac:dyDescent="0.25">
      <c r="A2" s="36">
        <f>Grundschulalter!B4</f>
        <v>0</v>
      </c>
      <c r="B2" s="36">
        <f>Grundschulalter!B5</f>
        <v>0</v>
      </c>
      <c r="C2" s="36">
        <f>Grundschulalter!B6</f>
        <v>0</v>
      </c>
      <c r="D2" s="36">
        <v>2</v>
      </c>
      <c r="E2" s="37">
        <f>Grundschulalter!B10</f>
        <v>0</v>
      </c>
      <c r="F2" s="37">
        <f>Grundschulalter!C10</f>
        <v>0</v>
      </c>
      <c r="G2" s="36" t="str">
        <f>Grundschulalter!D10</f>
        <v/>
      </c>
      <c r="H2" s="36">
        <f>Grundschulalter!E10</f>
        <v>0</v>
      </c>
      <c r="I2" s="36">
        <f>Grundschulalter!F10</f>
        <v>0</v>
      </c>
      <c r="J2" s="36">
        <f>Grundschulalter!G10</f>
        <v>0</v>
      </c>
      <c r="K2" s="38">
        <f>Grundschulalter!H10</f>
        <v>0</v>
      </c>
      <c r="L2" s="36">
        <f>Grundschulalter!I10</f>
        <v>0</v>
      </c>
      <c r="M2" s="36">
        <f>Grundschulalter!J10</f>
        <v>0</v>
      </c>
      <c r="N2" s="36">
        <f>Grundschulalter!K10</f>
        <v>0</v>
      </c>
      <c r="O2" s="38">
        <f>Grundschulalter!L10</f>
        <v>0</v>
      </c>
      <c r="P2" s="37">
        <f>Grundschulalter!B11</f>
        <v>0</v>
      </c>
      <c r="Q2" s="37">
        <f>Grundschulalter!C11</f>
        <v>0</v>
      </c>
      <c r="R2" s="36" t="str">
        <f>Grundschulalter!D11</f>
        <v/>
      </c>
      <c r="S2" s="36">
        <f>Grundschulalter!E11</f>
        <v>0</v>
      </c>
      <c r="T2" s="36">
        <f>Grundschulalter!F11</f>
        <v>0</v>
      </c>
      <c r="U2" s="36">
        <f>Grundschulalter!G11</f>
        <v>0</v>
      </c>
      <c r="V2" s="38">
        <f>Grundschulalter!H11</f>
        <v>0</v>
      </c>
      <c r="W2" s="36">
        <f>Grundschulalter!I11</f>
        <v>0</v>
      </c>
      <c r="X2" s="36">
        <f>Grundschulalter!J11</f>
        <v>0</v>
      </c>
      <c r="Y2" s="36">
        <f>Grundschulalter!K11</f>
        <v>0</v>
      </c>
      <c r="Z2" s="38">
        <f>Grundschulalter!L11</f>
        <v>0</v>
      </c>
      <c r="AA2" s="37">
        <f>Grundschulalter!B12</f>
        <v>0</v>
      </c>
      <c r="AB2" s="37">
        <f>Grundschulalter!C12</f>
        <v>0</v>
      </c>
      <c r="AC2" s="36" t="str">
        <f>Grundschulalter!D12</f>
        <v/>
      </c>
      <c r="AD2" s="36">
        <f>Grundschulalter!E12</f>
        <v>0</v>
      </c>
      <c r="AE2" s="36">
        <f>Grundschulalter!F12</f>
        <v>0</v>
      </c>
      <c r="AF2" s="36">
        <f>Grundschulalter!G12</f>
        <v>0</v>
      </c>
      <c r="AG2" s="38">
        <f>Grundschulalter!H12</f>
        <v>0</v>
      </c>
      <c r="AH2" s="36">
        <f>Grundschulalter!I12</f>
        <v>0</v>
      </c>
      <c r="AI2" s="36">
        <f>Grundschulalter!J12</f>
        <v>0</v>
      </c>
      <c r="AJ2" s="36">
        <f>Grundschulalter!K12</f>
        <v>0</v>
      </c>
      <c r="AK2" s="38">
        <f>Grundschulalter!L12</f>
        <v>0</v>
      </c>
      <c r="AL2" s="37">
        <f>Grundschulalter!B13</f>
        <v>0</v>
      </c>
      <c r="AM2" s="37">
        <f>Grundschulalter!C13</f>
        <v>0</v>
      </c>
      <c r="AN2" s="36" t="str">
        <f>Grundschulalter!D13</f>
        <v/>
      </c>
      <c r="AO2" s="36">
        <f>Grundschulalter!E13</f>
        <v>0</v>
      </c>
      <c r="AP2" s="36">
        <f>Grundschulalter!F13</f>
        <v>0</v>
      </c>
      <c r="AQ2" s="36">
        <f>Grundschulalter!G13</f>
        <v>0</v>
      </c>
      <c r="AR2" s="38">
        <f>Grundschulalter!H13</f>
        <v>0</v>
      </c>
      <c r="AS2" s="36">
        <f>Grundschulalter!I13</f>
        <v>0</v>
      </c>
      <c r="AT2" s="36">
        <f>Grundschulalter!J13</f>
        <v>0</v>
      </c>
      <c r="AU2" s="36">
        <f>Grundschulalter!K13</f>
        <v>0</v>
      </c>
      <c r="AV2" s="38">
        <f>Grundschulalter!L13</f>
        <v>0</v>
      </c>
      <c r="AW2" s="37">
        <f>Grundschulalter!B14</f>
        <v>0</v>
      </c>
      <c r="AX2" s="37">
        <f>Grundschulalter!C14</f>
        <v>0</v>
      </c>
      <c r="AY2" s="36" t="str">
        <f>Grundschulalter!D14</f>
        <v/>
      </c>
      <c r="AZ2" s="36">
        <f>Grundschulalter!E14</f>
        <v>0</v>
      </c>
      <c r="BA2" s="36">
        <f>Grundschulalter!F14</f>
        <v>0</v>
      </c>
      <c r="BB2" s="36">
        <f>Grundschulalter!G14</f>
        <v>0</v>
      </c>
      <c r="BC2" s="38">
        <f>Grundschulalter!H14</f>
        <v>0</v>
      </c>
      <c r="BD2" s="36">
        <f>Grundschulalter!I14</f>
        <v>0</v>
      </c>
      <c r="BE2" s="36">
        <f>Grundschulalter!J14</f>
        <v>0</v>
      </c>
      <c r="BF2" s="36">
        <f>Grundschulalter!K14</f>
        <v>0</v>
      </c>
      <c r="BG2" s="38">
        <f>Grundschulalter!L14</f>
        <v>0</v>
      </c>
      <c r="BH2" s="37">
        <f>Grundschulalter!B15</f>
        <v>0</v>
      </c>
      <c r="BI2" s="37">
        <f>Grundschulalter!C15</f>
        <v>0</v>
      </c>
      <c r="BJ2" s="36" t="str">
        <f>Grundschulalter!D15</f>
        <v/>
      </c>
      <c r="BK2" s="36">
        <f>Grundschulalter!E15</f>
        <v>0</v>
      </c>
      <c r="BL2" s="36">
        <f>Grundschulalter!F15</f>
        <v>0</v>
      </c>
      <c r="BM2" s="36">
        <f>Grundschulalter!G15</f>
        <v>0</v>
      </c>
      <c r="BN2" s="38">
        <f>Grundschulalter!H15</f>
        <v>0</v>
      </c>
      <c r="BO2" s="36">
        <f>Grundschulalter!I15</f>
        <v>0</v>
      </c>
      <c r="BP2" s="36">
        <f>Grundschulalter!J15</f>
        <v>0</v>
      </c>
      <c r="BQ2" s="36">
        <f>Grundschulalter!K15</f>
        <v>0</v>
      </c>
      <c r="BR2" s="38">
        <f>Grundschulalter!L15</f>
        <v>0</v>
      </c>
      <c r="BS2" s="37">
        <f>Grundschulalter!B16</f>
        <v>0</v>
      </c>
      <c r="BT2" s="37">
        <f>Grundschulalter!C16</f>
        <v>0</v>
      </c>
      <c r="BU2" s="36" t="str">
        <f>Grundschulalter!D16</f>
        <v/>
      </c>
      <c r="BV2" s="36">
        <f>Grundschulalter!E16</f>
        <v>0</v>
      </c>
      <c r="BW2" s="36">
        <f>Grundschulalter!F16</f>
        <v>0</v>
      </c>
      <c r="BX2" s="36">
        <f>Grundschulalter!G16</f>
        <v>0</v>
      </c>
      <c r="BY2" s="38">
        <f>Grundschulalter!H16</f>
        <v>0</v>
      </c>
      <c r="BZ2" s="36">
        <f>Grundschulalter!I16</f>
        <v>0</v>
      </c>
      <c r="CA2" s="36">
        <f>Grundschulalter!J16</f>
        <v>0</v>
      </c>
      <c r="CB2" s="36">
        <f>Grundschulalter!K16</f>
        <v>0</v>
      </c>
      <c r="CC2" s="38">
        <f>Grundschulalter!L16</f>
        <v>0</v>
      </c>
      <c r="CD2" s="37">
        <f>Grundschulalter!B17</f>
        <v>0</v>
      </c>
      <c r="CE2" s="37">
        <f>Grundschulalter!C17</f>
        <v>0</v>
      </c>
      <c r="CF2" s="36" t="str">
        <f>Grundschulalter!D17</f>
        <v/>
      </c>
      <c r="CG2" s="36">
        <f>Grundschulalter!E17</f>
        <v>0</v>
      </c>
      <c r="CH2" s="36">
        <f>Grundschulalter!F17</f>
        <v>0</v>
      </c>
      <c r="CI2" s="36">
        <f>Grundschulalter!G17</f>
        <v>0</v>
      </c>
      <c r="CJ2" s="38">
        <f>Grundschulalter!H17</f>
        <v>0</v>
      </c>
      <c r="CK2" s="36">
        <f>Grundschulalter!I17</f>
        <v>0</v>
      </c>
      <c r="CL2" s="36">
        <f>Grundschulalter!J17</f>
        <v>0</v>
      </c>
      <c r="CM2" s="36">
        <f>Grundschulalter!K17</f>
        <v>0</v>
      </c>
      <c r="CN2" s="38">
        <f>Grundschulalter!L17</f>
        <v>0</v>
      </c>
      <c r="CO2" s="37">
        <f>Grundschulalter!B18</f>
        <v>0</v>
      </c>
      <c r="CP2" s="37">
        <f>Grundschulalter!C18</f>
        <v>0</v>
      </c>
      <c r="CQ2" s="36" t="str">
        <f>Grundschulalter!D18</f>
        <v/>
      </c>
      <c r="CR2" s="36">
        <f>Grundschulalter!E18</f>
        <v>0</v>
      </c>
      <c r="CS2" s="36">
        <f>Grundschulalter!F18</f>
        <v>0</v>
      </c>
      <c r="CT2" s="36">
        <f>Grundschulalter!G18</f>
        <v>0</v>
      </c>
      <c r="CU2" s="38">
        <f>Grundschulalter!H18</f>
        <v>0</v>
      </c>
      <c r="CV2" s="36">
        <f>Grundschulalter!I18</f>
        <v>0</v>
      </c>
      <c r="CW2" s="36">
        <f>Grundschulalter!J18</f>
        <v>0</v>
      </c>
      <c r="CX2" s="36">
        <f>Grundschulalter!K18</f>
        <v>0</v>
      </c>
      <c r="CY2" s="38">
        <f>Grundschulalter!L18</f>
        <v>0</v>
      </c>
      <c r="CZ2" s="37">
        <f>Grundschulalter!B19</f>
        <v>0</v>
      </c>
      <c r="DA2" s="37">
        <f>Grundschulalter!C19</f>
        <v>0</v>
      </c>
      <c r="DB2" s="36" t="str">
        <f>Grundschulalter!D19</f>
        <v/>
      </c>
      <c r="DC2" s="36">
        <f>Grundschulalter!E19</f>
        <v>0</v>
      </c>
      <c r="DD2" s="36">
        <f>Grundschulalter!F19</f>
        <v>0</v>
      </c>
      <c r="DE2" s="36">
        <f>Grundschulalter!G19</f>
        <v>0</v>
      </c>
      <c r="DF2" s="38">
        <f>Grundschulalter!H19</f>
        <v>0</v>
      </c>
      <c r="DG2" s="36">
        <f>Grundschulalter!I19</f>
        <v>0</v>
      </c>
      <c r="DH2" s="36">
        <f>Grundschulalter!J19</f>
        <v>0</v>
      </c>
      <c r="DI2" s="36">
        <f>Grundschulalter!K19</f>
        <v>0</v>
      </c>
      <c r="DJ2" s="38">
        <f>Grundschulalter!L19</f>
        <v>0</v>
      </c>
      <c r="DK2" s="37">
        <f>Grundschulalter!B20</f>
        <v>0</v>
      </c>
      <c r="DL2" s="37">
        <f>Grundschulalter!C20</f>
        <v>0</v>
      </c>
      <c r="DM2" s="36" t="str">
        <f>Grundschulalter!D20</f>
        <v/>
      </c>
      <c r="DN2" s="36">
        <f>Grundschulalter!E20</f>
        <v>0</v>
      </c>
      <c r="DO2" s="36">
        <f>Grundschulalter!F20</f>
        <v>0</v>
      </c>
      <c r="DP2" s="36">
        <f>Grundschulalter!G20</f>
        <v>0</v>
      </c>
      <c r="DQ2" s="38">
        <f>Grundschulalter!H20</f>
        <v>0</v>
      </c>
      <c r="DR2" s="36">
        <f>Grundschulalter!I20</f>
        <v>0</v>
      </c>
      <c r="DS2" s="36">
        <f>Grundschulalter!J20</f>
        <v>0</v>
      </c>
      <c r="DT2" s="36">
        <f>Grundschulalter!K20</f>
        <v>0</v>
      </c>
      <c r="DU2" s="38">
        <f>Grundschulalter!L20</f>
        <v>0</v>
      </c>
      <c r="DV2" s="36">
        <f>Grundschulalter!B21</f>
        <v>0</v>
      </c>
      <c r="DW2" s="36">
        <f>Grundschulalter!D21</f>
        <v>0</v>
      </c>
      <c r="DX2" s="36">
        <f>Grundschulalter!E21</f>
        <v>0</v>
      </c>
      <c r="DY2" s="36">
        <f>Grundschulalter!F21</f>
        <v>0</v>
      </c>
      <c r="DZ2" s="36">
        <f>Grundschulalter!G21</f>
        <v>0</v>
      </c>
      <c r="EA2" s="36">
        <f>Grundschulalter!I21</f>
        <v>0</v>
      </c>
      <c r="EB2" s="36">
        <f>Grundschulalter!J21</f>
        <v>0</v>
      </c>
      <c r="EC2" s="36">
        <f>Grundschulalter!K21</f>
        <v>0</v>
      </c>
      <c r="ED2" s="38">
        <f>Grundschulalter!B33</f>
        <v>0</v>
      </c>
      <c r="EE2" s="38">
        <f>Grundschulalter!B34</f>
        <v>0</v>
      </c>
      <c r="EF2" s="38">
        <f>Grundschulalter!B35</f>
        <v>0</v>
      </c>
      <c r="EG2" s="38">
        <f>Grundschulalter!B36</f>
        <v>0</v>
      </c>
      <c r="EH2" s="38">
        <f>Grundschulalter!B37</f>
        <v>0</v>
      </c>
      <c r="EI2" s="38">
        <f>Grundschulalter!B38</f>
        <v>0</v>
      </c>
      <c r="EJ2" s="38">
        <f>Grundschulalter!B39</f>
        <v>0</v>
      </c>
      <c r="EK2" s="38">
        <f>Grundschulalter!B40</f>
        <v>0</v>
      </c>
      <c r="EL2" s="38">
        <f>Grundschulalter!B43</f>
        <v>0</v>
      </c>
      <c r="EM2" s="38">
        <f>Grundschulalter!B44</f>
        <v>0</v>
      </c>
      <c r="EN2" s="38">
        <f>Grundschulalter!B45</f>
        <v>0</v>
      </c>
      <c r="EO2" s="38">
        <f>Grundschulalter!B46</f>
        <v>0</v>
      </c>
      <c r="EP2" s="38">
        <f>Grundschulalter!B47</f>
        <v>0</v>
      </c>
      <c r="EQ2" s="38">
        <f>Grundschulalter!B48</f>
        <v>0</v>
      </c>
      <c r="ER2" s="38">
        <f>Grundschulalter!F33</f>
        <v>0</v>
      </c>
      <c r="ES2" s="38">
        <f>Grundschulalter!F34</f>
        <v>0</v>
      </c>
      <c r="ET2" s="38">
        <f>Grundschulalter!F35</f>
        <v>0</v>
      </c>
      <c r="EU2" s="39">
        <f>Grundschulalter!F36</f>
        <v>0</v>
      </c>
      <c r="EV2" s="40">
        <f>Grundschulalter!F37</f>
        <v>0</v>
      </c>
      <c r="EW2" s="38">
        <f>Grundschulalter!F38</f>
        <v>0</v>
      </c>
      <c r="EX2" s="36">
        <f>Grundschulalter!G33</f>
        <v>0</v>
      </c>
      <c r="EY2" s="36">
        <f>Grundschulalter!G34</f>
        <v>0</v>
      </c>
      <c r="EZ2" s="36">
        <f>Grundschulalter!G35</f>
        <v>0</v>
      </c>
      <c r="FA2" s="38">
        <f>Grundschulalter!H33</f>
        <v>0</v>
      </c>
      <c r="FB2" s="38">
        <f>Grundschulalter!H34</f>
        <v>0</v>
      </c>
      <c r="FC2" s="38">
        <f>Grundschulalter!H35</f>
        <v>0</v>
      </c>
      <c r="FD2" s="38">
        <f>Grundschulalter!H36</f>
        <v>0</v>
      </c>
      <c r="FE2" s="38">
        <f>Grundschulalter!H37</f>
        <v>0</v>
      </c>
      <c r="FF2" s="38">
        <f>Grundschulalter!H38</f>
        <v>0</v>
      </c>
      <c r="FG2" s="38">
        <f>Grundschulalter!H39</f>
        <v>0</v>
      </c>
      <c r="FH2" s="38">
        <f>Grundschulalter!H40</f>
        <v>0</v>
      </c>
      <c r="FI2" s="38">
        <f>Grundschulalter!H47</f>
        <v>0</v>
      </c>
      <c r="FJ2" s="38">
        <f>Grundschulalter!B50</f>
        <v>0</v>
      </c>
      <c r="FK2" s="38">
        <f>Grundschulalter!H50</f>
        <v>0</v>
      </c>
      <c r="FL2" s="41">
        <f>Grundschulalter!B52</f>
        <v>0</v>
      </c>
      <c r="FM2" s="36" t="str">
        <f>Grundschulalter!B54</f>
        <v>Bitte auswählen</v>
      </c>
      <c r="FN2" s="36" t="str">
        <f>Grundschulalter!B57</f>
        <v>nicht gewährt laut Art. 16, BLR Nr. 951/2025</v>
      </c>
      <c r="FO2" s="36" t="str">
        <f>Grundschulalter!B58</f>
        <v>nicht gewährt laut Art. 16, BLR Nr. 951/2025</v>
      </c>
    </row>
  </sheetData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F82AE-8338-41B2-B69E-30FDB1C34085}">
  <dimension ref="A1:A123"/>
  <sheetViews>
    <sheetView workbookViewId="0">
      <selection activeCell="A117" sqref="A117:A123"/>
    </sheetView>
  </sheetViews>
  <sheetFormatPr baseColWidth="10" defaultColWidth="11.42578125" defaultRowHeight="15" x14ac:dyDescent="0.25"/>
  <cols>
    <col min="1" max="1" width="100.5703125" bestFit="1" customWidth="1"/>
  </cols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  <row r="27" spans="1:1" x14ac:dyDescent="0.25">
      <c r="A27" t="s">
        <v>92</v>
      </c>
    </row>
    <row r="28" spans="1:1" x14ac:dyDescent="0.25">
      <c r="A28" t="s">
        <v>93</v>
      </c>
    </row>
    <row r="29" spans="1:1" x14ac:dyDescent="0.25">
      <c r="A29" t="s">
        <v>94</v>
      </c>
    </row>
    <row r="30" spans="1:1" x14ac:dyDescent="0.25">
      <c r="A30" t="s">
        <v>95</v>
      </c>
    </row>
    <row r="31" spans="1:1" x14ac:dyDescent="0.25">
      <c r="A31" t="s">
        <v>96</v>
      </c>
    </row>
    <row r="32" spans="1:1" x14ac:dyDescent="0.25">
      <c r="A32" t="s">
        <v>97</v>
      </c>
    </row>
    <row r="33" spans="1:1" x14ac:dyDescent="0.25">
      <c r="A33" t="s">
        <v>98</v>
      </c>
    </row>
    <row r="34" spans="1:1" x14ac:dyDescent="0.25">
      <c r="A34" t="s">
        <v>99</v>
      </c>
    </row>
    <row r="35" spans="1:1" x14ac:dyDescent="0.25">
      <c r="A35" t="s">
        <v>100</v>
      </c>
    </row>
    <row r="36" spans="1:1" x14ac:dyDescent="0.25">
      <c r="A36" t="s">
        <v>101</v>
      </c>
    </row>
    <row r="37" spans="1:1" x14ac:dyDescent="0.25">
      <c r="A37" t="s">
        <v>102</v>
      </c>
    </row>
    <row r="38" spans="1:1" x14ac:dyDescent="0.25">
      <c r="A38" t="s">
        <v>103</v>
      </c>
    </row>
    <row r="39" spans="1:1" x14ac:dyDescent="0.25">
      <c r="A39" t="s">
        <v>104</v>
      </c>
    </row>
    <row r="40" spans="1:1" x14ac:dyDescent="0.25">
      <c r="A40" t="s">
        <v>105</v>
      </c>
    </row>
    <row r="41" spans="1:1" x14ac:dyDescent="0.25">
      <c r="A41" t="s">
        <v>106</v>
      </c>
    </row>
    <row r="42" spans="1:1" x14ac:dyDescent="0.25">
      <c r="A42" t="s">
        <v>107</v>
      </c>
    </row>
    <row r="43" spans="1:1" x14ac:dyDescent="0.25">
      <c r="A43" t="s">
        <v>108</v>
      </c>
    </row>
    <row r="44" spans="1:1" x14ac:dyDescent="0.25">
      <c r="A44" t="s">
        <v>109</v>
      </c>
    </row>
    <row r="45" spans="1:1" x14ac:dyDescent="0.25">
      <c r="A45" t="s">
        <v>110</v>
      </c>
    </row>
    <row r="46" spans="1:1" x14ac:dyDescent="0.25">
      <c r="A46" t="s">
        <v>111</v>
      </c>
    </row>
    <row r="47" spans="1:1" x14ac:dyDescent="0.25">
      <c r="A47" t="s">
        <v>112</v>
      </c>
    </row>
    <row r="48" spans="1:1" x14ac:dyDescent="0.25">
      <c r="A48" t="s">
        <v>113</v>
      </c>
    </row>
    <row r="49" spans="1:1" x14ac:dyDescent="0.25">
      <c r="A49" t="s">
        <v>114</v>
      </c>
    </row>
    <row r="50" spans="1:1" x14ac:dyDescent="0.25">
      <c r="A50" t="s">
        <v>115</v>
      </c>
    </row>
    <row r="51" spans="1:1" x14ac:dyDescent="0.25">
      <c r="A51" t="s">
        <v>116</v>
      </c>
    </row>
    <row r="52" spans="1:1" x14ac:dyDescent="0.25">
      <c r="A52" t="s">
        <v>117</v>
      </c>
    </row>
    <row r="53" spans="1:1" x14ac:dyDescent="0.25">
      <c r="A53" t="s">
        <v>118</v>
      </c>
    </row>
    <row r="54" spans="1:1" x14ac:dyDescent="0.25">
      <c r="A54" t="s">
        <v>119</v>
      </c>
    </row>
    <row r="55" spans="1:1" x14ac:dyDescent="0.25">
      <c r="A55" t="s">
        <v>120</v>
      </c>
    </row>
    <row r="56" spans="1:1" x14ac:dyDescent="0.25">
      <c r="A56" t="s">
        <v>121</v>
      </c>
    </row>
    <row r="57" spans="1:1" x14ac:dyDescent="0.25">
      <c r="A57" t="s">
        <v>122</v>
      </c>
    </row>
    <row r="58" spans="1:1" x14ac:dyDescent="0.25">
      <c r="A58" t="s">
        <v>123</v>
      </c>
    </row>
    <row r="59" spans="1:1" x14ac:dyDescent="0.25">
      <c r="A59" t="s">
        <v>124</v>
      </c>
    </row>
    <row r="60" spans="1:1" x14ac:dyDescent="0.25">
      <c r="A60" t="s">
        <v>125</v>
      </c>
    </row>
    <row r="61" spans="1:1" x14ac:dyDescent="0.25">
      <c r="A61" t="s">
        <v>126</v>
      </c>
    </row>
    <row r="62" spans="1:1" x14ac:dyDescent="0.25">
      <c r="A62" t="s">
        <v>127</v>
      </c>
    </row>
    <row r="63" spans="1:1" x14ac:dyDescent="0.25">
      <c r="A63" t="s">
        <v>128</v>
      </c>
    </row>
    <row r="64" spans="1:1" x14ac:dyDescent="0.25">
      <c r="A64" t="s">
        <v>129</v>
      </c>
    </row>
    <row r="65" spans="1:1" x14ac:dyDescent="0.25">
      <c r="A65" t="s">
        <v>130</v>
      </c>
    </row>
    <row r="66" spans="1:1" x14ac:dyDescent="0.25">
      <c r="A66" t="s">
        <v>131</v>
      </c>
    </row>
    <row r="67" spans="1:1" x14ac:dyDescent="0.25">
      <c r="A67" t="s">
        <v>132</v>
      </c>
    </row>
    <row r="68" spans="1:1" x14ac:dyDescent="0.25">
      <c r="A68" t="s">
        <v>133</v>
      </c>
    </row>
    <row r="69" spans="1:1" x14ac:dyDescent="0.25">
      <c r="A69" t="s">
        <v>134</v>
      </c>
    </row>
    <row r="70" spans="1:1" x14ac:dyDescent="0.25">
      <c r="A70" t="s">
        <v>135</v>
      </c>
    </row>
    <row r="71" spans="1:1" x14ac:dyDescent="0.25">
      <c r="A71" t="s">
        <v>136</v>
      </c>
    </row>
    <row r="72" spans="1:1" x14ac:dyDescent="0.25">
      <c r="A72" t="s">
        <v>137</v>
      </c>
    </row>
    <row r="73" spans="1:1" x14ac:dyDescent="0.25">
      <c r="A73" t="s">
        <v>138</v>
      </c>
    </row>
    <row r="74" spans="1:1" x14ac:dyDescent="0.25">
      <c r="A74" t="s">
        <v>139</v>
      </c>
    </row>
    <row r="75" spans="1:1" x14ac:dyDescent="0.25">
      <c r="A75" t="s">
        <v>140</v>
      </c>
    </row>
    <row r="76" spans="1:1" x14ac:dyDescent="0.25">
      <c r="A76" t="s">
        <v>141</v>
      </c>
    </row>
    <row r="77" spans="1:1" x14ac:dyDescent="0.25">
      <c r="A77" t="s">
        <v>142</v>
      </c>
    </row>
    <row r="78" spans="1:1" x14ac:dyDescent="0.25">
      <c r="A78" t="s">
        <v>143</v>
      </c>
    </row>
    <row r="79" spans="1:1" x14ac:dyDescent="0.25">
      <c r="A79" t="s">
        <v>144</v>
      </c>
    </row>
    <row r="80" spans="1:1" x14ac:dyDescent="0.25">
      <c r="A80" t="s">
        <v>145</v>
      </c>
    </row>
    <row r="81" spans="1:1" x14ac:dyDescent="0.25">
      <c r="A81" t="s">
        <v>146</v>
      </c>
    </row>
    <row r="82" spans="1:1" x14ac:dyDescent="0.25">
      <c r="A82" t="s">
        <v>147</v>
      </c>
    </row>
    <row r="83" spans="1:1" x14ac:dyDescent="0.25">
      <c r="A83" t="s">
        <v>148</v>
      </c>
    </row>
    <row r="84" spans="1:1" x14ac:dyDescent="0.25">
      <c r="A84" t="s">
        <v>149</v>
      </c>
    </row>
    <row r="85" spans="1:1" x14ac:dyDescent="0.25">
      <c r="A85" t="s">
        <v>150</v>
      </c>
    </row>
    <row r="86" spans="1:1" x14ac:dyDescent="0.25">
      <c r="A86" t="s">
        <v>151</v>
      </c>
    </row>
    <row r="87" spans="1:1" x14ac:dyDescent="0.25">
      <c r="A87" t="s">
        <v>152</v>
      </c>
    </row>
    <row r="88" spans="1:1" x14ac:dyDescent="0.25">
      <c r="A88" t="s">
        <v>153</v>
      </c>
    </row>
    <row r="89" spans="1:1" x14ac:dyDescent="0.25">
      <c r="A89" t="s">
        <v>154</v>
      </c>
    </row>
    <row r="90" spans="1:1" x14ac:dyDescent="0.25">
      <c r="A90" t="s">
        <v>155</v>
      </c>
    </row>
    <row r="91" spans="1:1" x14ac:dyDescent="0.25">
      <c r="A91" t="s">
        <v>156</v>
      </c>
    </row>
    <row r="92" spans="1:1" x14ac:dyDescent="0.25">
      <c r="A92" t="s">
        <v>157</v>
      </c>
    </row>
    <row r="93" spans="1:1" x14ac:dyDescent="0.25">
      <c r="A93" t="s">
        <v>158</v>
      </c>
    </row>
    <row r="94" spans="1:1" x14ac:dyDescent="0.25">
      <c r="A94" t="s">
        <v>159</v>
      </c>
    </row>
    <row r="95" spans="1:1" x14ac:dyDescent="0.25">
      <c r="A95" t="s">
        <v>160</v>
      </c>
    </row>
    <row r="96" spans="1:1" x14ac:dyDescent="0.25">
      <c r="A96" t="s">
        <v>161</v>
      </c>
    </row>
    <row r="97" spans="1:1" x14ac:dyDescent="0.25">
      <c r="A97" t="s">
        <v>162</v>
      </c>
    </row>
    <row r="98" spans="1:1" x14ac:dyDescent="0.25">
      <c r="A98" t="s">
        <v>163</v>
      </c>
    </row>
    <row r="99" spans="1:1" x14ac:dyDescent="0.25">
      <c r="A99" t="s">
        <v>164</v>
      </c>
    </row>
    <row r="100" spans="1:1" x14ac:dyDescent="0.25">
      <c r="A100" t="s">
        <v>165</v>
      </c>
    </row>
    <row r="101" spans="1:1" x14ac:dyDescent="0.25">
      <c r="A101" t="s">
        <v>166</v>
      </c>
    </row>
    <row r="102" spans="1:1" x14ac:dyDescent="0.25">
      <c r="A102" t="s">
        <v>167</v>
      </c>
    </row>
    <row r="103" spans="1:1" x14ac:dyDescent="0.25">
      <c r="A103" t="s">
        <v>168</v>
      </c>
    </row>
    <row r="104" spans="1:1" x14ac:dyDescent="0.25">
      <c r="A104" t="s">
        <v>169</v>
      </c>
    </row>
    <row r="105" spans="1:1" x14ac:dyDescent="0.25">
      <c r="A105" t="s">
        <v>170</v>
      </c>
    </row>
    <row r="106" spans="1:1" x14ac:dyDescent="0.25">
      <c r="A106" t="s">
        <v>171</v>
      </c>
    </row>
    <row r="107" spans="1:1" x14ac:dyDescent="0.25">
      <c r="A107" t="s">
        <v>172</v>
      </c>
    </row>
    <row r="108" spans="1:1" x14ac:dyDescent="0.25">
      <c r="A108" t="s">
        <v>173</v>
      </c>
    </row>
    <row r="109" spans="1:1" x14ac:dyDescent="0.25">
      <c r="A109" t="s">
        <v>174</v>
      </c>
    </row>
    <row r="110" spans="1:1" x14ac:dyDescent="0.25">
      <c r="A110" t="s">
        <v>175</v>
      </c>
    </row>
    <row r="111" spans="1:1" x14ac:dyDescent="0.25">
      <c r="A111" t="s">
        <v>176</v>
      </c>
    </row>
    <row r="112" spans="1:1" x14ac:dyDescent="0.25">
      <c r="A112" t="s">
        <v>177</v>
      </c>
    </row>
    <row r="113" spans="1:1" x14ac:dyDescent="0.25">
      <c r="A113" t="s">
        <v>178</v>
      </c>
    </row>
    <row r="114" spans="1:1" x14ac:dyDescent="0.25">
      <c r="A114" t="s">
        <v>179</v>
      </c>
    </row>
    <row r="115" spans="1:1" x14ac:dyDescent="0.25">
      <c r="A115" t="s">
        <v>180</v>
      </c>
    </row>
    <row r="116" spans="1:1" x14ac:dyDescent="0.25">
      <c r="A116" t="s">
        <v>181</v>
      </c>
    </row>
    <row r="117" spans="1:1" x14ac:dyDescent="0.25">
      <c r="A117" s="139" t="s">
        <v>375</v>
      </c>
    </row>
    <row r="118" spans="1:1" x14ac:dyDescent="0.25">
      <c r="A118" s="139" t="s">
        <v>376</v>
      </c>
    </row>
    <row r="119" spans="1:1" x14ac:dyDescent="0.25">
      <c r="A119" s="139" t="s">
        <v>377</v>
      </c>
    </row>
    <row r="120" spans="1:1" x14ac:dyDescent="0.25">
      <c r="A120" s="139" t="s">
        <v>378</v>
      </c>
    </row>
    <row r="121" spans="1:1" x14ac:dyDescent="0.25">
      <c r="A121" s="139" t="s">
        <v>379</v>
      </c>
    </row>
    <row r="122" spans="1:1" x14ac:dyDescent="0.25">
      <c r="A122" s="139" t="s">
        <v>380</v>
      </c>
    </row>
    <row r="123" spans="1:1" x14ac:dyDescent="0.25">
      <c r="A123" s="139" t="s">
        <v>381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C2533CAC1BB143B7E6FA022FDEE605" ma:contentTypeVersion="16" ma:contentTypeDescription="Creare un nuovo documento." ma:contentTypeScope="" ma:versionID="f30799a91f6b5360a5a868fece7ca86a">
  <xsd:schema xmlns:xsd="http://www.w3.org/2001/XMLSchema" xmlns:xs="http://www.w3.org/2001/XMLSchema" xmlns:p="http://schemas.microsoft.com/office/2006/metadata/properties" xmlns:ns2="6ef4d1f7-fa2b-49ff-b341-1d40cf54834f" xmlns:ns3="8db5d54f-fa0b-49ac-b25a-4b375398a557" targetNamespace="http://schemas.microsoft.com/office/2006/metadata/properties" ma:root="true" ma:fieldsID="4be0c01ee84d56d574aa5c8e78351ccb" ns2:_="" ns3:_="">
    <xsd:import namespace="6ef4d1f7-fa2b-49ff-b341-1d40cf54834f"/>
    <xsd:import namespace="8db5d54f-fa0b-49ac-b25a-4b375398a5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4d1f7-fa2b-49ff-b341-1d40cf5483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5d54f-fa0b-49ac-b25a-4b375398a55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199df6c-eb63-4848-8ee2-8182ab88396e}" ma:internalName="TaxCatchAll" ma:showField="CatchAllData" ma:web="8db5d54f-fa0b-49ac-b25a-4b375398a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b5d54f-fa0b-49ac-b25a-4b375398a557" xsi:nil="true"/>
    <lcf76f155ced4ddcb4097134ff3c332f xmlns="6ef4d1f7-fa2b-49ff-b341-1d40cf54834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174815-BAA7-41B3-AE3E-99F5D0161A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f4d1f7-fa2b-49ff-b341-1d40cf54834f"/>
    <ds:schemaRef ds:uri="8db5d54f-fa0b-49ac-b25a-4b375398a5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DF4E46-0B3B-450D-A65E-40AD315DD61C}">
  <ds:schemaRefs>
    <ds:schemaRef ds:uri="http://schemas.microsoft.com/office/2006/metadata/properties"/>
    <ds:schemaRef ds:uri="http://schemas.microsoft.com/office/infopath/2007/PartnerControls"/>
    <ds:schemaRef ds:uri="8db5d54f-fa0b-49ac-b25a-4b375398a557"/>
    <ds:schemaRef ds:uri="6ef4d1f7-fa2b-49ff-b341-1d40cf54834f"/>
  </ds:schemaRefs>
</ds:datastoreItem>
</file>

<file path=customXml/itemProps3.xml><?xml version="1.0" encoding="utf-8"?>
<ds:datastoreItem xmlns:ds="http://schemas.openxmlformats.org/officeDocument/2006/customXml" ds:itemID="{613142AE-4012-4F7D-963E-ECD98BD2B7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Anleitung</vt:lpstr>
      <vt:lpstr>Grundschulalter</vt:lpstr>
      <vt:lpstr>Export</vt:lpstr>
      <vt:lpstr>Gemeindenliste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Tagnin, Valentina</dc:creator>
  <cp:keywords/>
  <dc:description/>
  <cp:lastModifiedBy>Schenk, Mattia</cp:lastModifiedBy>
  <cp:revision/>
  <dcterms:created xsi:type="dcterms:W3CDTF">2018-07-20T07:51:26Z</dcterms:created>
  <dcterms:modified xsi:type="dcterms:W3CDTF">2026-03-31T07:40:13Z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0x010100FBC2533CAC1BB143B7E6FA022FDEE605</vt:lpwstr>
  </property>
  <property fmtid="{D5CDD505-2E9C-101B-9397-08002B2CF9AE}" pid="3" name="MediaServiceImageTags">
    <vt:lpwstr/>
  </property>
</Properties>
</file>