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Sommerbetreuung_2026_online\"/>
    </mc:Choice>
  </mc:AlternateContent>
  <xr:revisionPtr revIDLastSave="0" documentId="13_ncr:1_{E2FA308D-59A8-4215-B4FE-452F6800A62C}" xr6:coauthVersionLast="47" xr6:coauthVersionMax="47" xr10:uidLastSave="{00000000-0000-0000-0000-000000000000}"/>
  <workbookProtection workbookAlgorithmName="SHA-512" workbookHashValue="/GQwchmvQ46EaL33ZdHYNi9scWEfbA7oY9JWLBAgmEd2R+XMrP3L3JL8FGGsVnxab+oX2+9DbrS98t09EAfQMQ==" workbookSaltValue="2dcmFU/JJN1qEbrpoeV8Gw==" workbookSpinCount="100000" lockStructure="1"/>
  <bookViews>
    <workbookView xWindow="28680" yWindow="-120" windowWidth="29040" windowHeight="17640" xr2:uid="{00000000-000D-0000-FFFF-FFFF00000000}"/>
  </bookViews>
  <sheets>
    <sheet name="Anleitung" sheetId="9" r:id="rId1"/>
    <sheet name="Mittelschulalter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D20" i="4"/>
  <c r="FM2" i="12"/>
  <c r="FJ2" i="12"/>
  <c r="FI2" i="12"/>
  <c r="FG2" i="12"/>
  <c r="FE2" i="12"/>
  <c r="FD2" i="12"/>
  <c r="FC2" i="12"/>
  <c r="FB2" i="12"/>
  <c r="FA2" i="12"/>
  <c r="EZ2" i="12"/>
  <c r="EY2" i="12"/>
  <c r="EX2" i="12"/>
  <c r="EW2" i="12"/>
  <c r="EV2" i="12"/>
  <c r="EU2" i="12"/>
  <c r="ET2" i="12"/>
  <c r="ES2" i="12"/>
  <c r="ER2" i="12"/>
  <c r="EQ2" i="12"/>
  <c r="EP2" i="12"/>
  <c r="EO2" i="12"/>
  <c r="EN2" i="12"/>
  <c r="EM2" i="12"/>
  <c r="EL2" i="12"/>
  <c r="EK2" i="12"/>
  <c r="EJ2" i="12"/>
  <c r="EI2" i="12"/>
  <c r="EH2" i="12"/>
  <c r="EG2" i="12"/>
  <c r="EF2" i="12"/>
  <c r="EE2" i="12"/>
  <c r="ED2" i="12"/>
  <c r="EC2" i="12"/>
  <c r="EB2" i="12"/>
  <c r="EA2" i="12"/>
  <c r="DZ2" i="12"/>
  <c r="DY2" i="12"/>
  <c r="DX2" i="12"/>
  <c r="DU2" i="12"/>
  <c r="DT2" i="12"/>
  <c r="DS2" i="12"/>
  <c r="DR2" i="12"/>
  <c r="DQ2" i="12"/>
  <c r="DP2" i="12"/>
  <c r="DO2" i="12"/>
  <c r="DN2" i="12"/>
  <c r="DL2" i="12"/>
  <c r="DK2" i="12"/>
  <c r="DJ2" i="12"/>
  <c r="DI2" i="12"/>
  <c r="DH2" i="12"/>
  <c r="DG2" i="12"/>
  <c r="DF2" i="12"/>
  <c r="DE2" i="12"/>
  <c r="DD2" i="12"/>
  <c r="DC2" i="12"/>
  <c r="DB2" i="12"/>
  <c r="DA2" i="12"/>
  <c r="CZ2" i="12"/>
  <c r="CY2" i="12"/>
  <c r="CX2" i="12"/>
  <c r="CW2" i="12"/>
  <c r="CV2" i="12"/>
  <c r="CU2" i="12"/>
  <c r="CT2" i="12"/>
  <c r="CS2" i="12"/>
  <c r="CR2" i="12"/>
  <c r="CQ2" i="12"/>
  <c r="CP2" i="12"/>
  <c r="CO2" i="12"/>
  <c r="CN2" i="12"/>
  <c r="CM2" i="12"/>
  <c r="CL2" i="12"/>
  <c r="CK2" i="12"/>
  <c r="CJ2" i="12"/>
  <c r="CI2" i="12"/>
  <c r="CH2" i="12"/>
  <c r="CG2" i="12"/>
  <c r="CF2" i="12"/>
  <c r="CE2" i="12"/>
  <c r="CD2" i="12"/>
  <c r="CC2" i="12"/>
  <c r="CB2" i="12"/>
  <c r="CA2" i="12"/>
  <c r="BZ2" i="12"/>
  <c r="BY2" i="12"/>
  <c r="BX2" i="12"/>
  <c r="BW2" i="12"/>
  <c r="BV2" i="12"/>
  <c r="BU2" i="12"/>
  <c r="BT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F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R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C2" i="12"/>
  <c r="B2" i="12"/>
  <c r="A2" i="12"/>
  <c r="H47" i="4"/>
  <c r="H37" i="4"/>
  <c r="G33" i="4"/>
  <c r="P21" i="4"/>
  <c r="O21" i="4"/>
  <c r="N20" i="4"/>
  <c r="O20" i="4"/>
  <c r="P20" i="4"/>
  <c r="K21" i="4"/>
  <c r="K20" i="4"/>
  <c r="J21" i="4"/>
  <c r="I21" i="4"/>
  <c r="I20" i="4"/>
  <c r="G21" i="4"/>
  <c r="F21" i="4"/>
  <c r="E21" i="4"/>
  <c r="M20" i="4" l="1"/>
  <c r="DM2" i="12"/>
  <c r="I12" i="4"/>
  <c r="I11" i="4"/>
  <c r="I13" i="4"/>
  <c r="I14" i="4"/>
  <c r="I15" i="4"/>
  <c r="I16" i="4"/>
  <c r="I17" i="4"/>
  <c r="I18" i="4"/>
  <c r="I19" i="4"/>
  <c r="I10" i="4"/>
  <c r="O15" i="4"/>
  <c r="O16" i="4"/>
  <c r="O17" i="4"/>
  <c r="O18" i="4"/>
  <c r="D10" i="4"/>
  <c r="O13" i="4" l="1"/>
  <c r="O14" i="4"/>
  <c r="O19" i="4"/>
  <c r="O12" i="4"/>
  <c r="O11" i="4"/>
  <c r="N11" i="4"/>
  <c r="N12" i="4"/>
  <c r="N13" i="4"/>
  <c r="N14" i="4"/>
  <c r="N15" i="4"/>
  <c r="N16" i="4"/>
  <c r="N17" i="4"/>
  <c r="N18" i="4"/>
  <c r="N19" i="4"/>
  <c r="N10" i="4"/>
  <c r="D11" i="4"/>
  <c r="D12" i="4"/>
  <c r="D13" i="4"/>
  <c r="R2" i="12" l="1"/>
  <c r="D21" i="4"/>
  <c r="DW2" i="12" s="1"/>
  <c r="B48" i="4"/>
  <c r="D15" i="4"/>
  <c r="D16" i="4"/>
  <c r="D17" i="4"/>
  <c r="D18" i="4"/>
  <c r="D19" i="4"/>
  <c r="H33" i="4" l="1"/>
  <c r="D14" i="4" l="1"/>
  <c r="H39" i="4"/>
  <c r="K11" i="4"/>
  <c r="K12" i="4"/>
  <c r="K13" i="4"/>
  <c r="K14" i="4"/>
  <c r="K15" i="4"/>
  <c r="K16" i="4"/>
  <c r="K17" i="4"/>
  <c r="K18" i="4"/>
  <c r="K19" i="4"/>
  <c r="K10" i="4"/>
  <c r="O10" i="4"/>
  <c r="P10" i="4" l="1"/>
  <c r="P12" i="4"/>
  <c r="P11" i="4"/>
  <c r="G35" i="4" s="1"/>
  <c r="P14" i="4"/>
  <c r="P16" i="4"/>
  <c r="P19" i="4"/>
  <c r="P15" i="4"/>
  <c r="P18" i="4"/>
  <c r="P17" i="4"/>
  <c r="P13" i="4"/>
  <c r="M15" i="4"/>
  <c r="M18" i="4"/>
  <c r="M17" i="4"/>
  <c r="M13" i="4"/>
  <c r="M19" i="4"/>
  <c r="M16" i="4"/>
  <c r="M11" i="4"/>
  <c r="B21" i="4" s="1"/>
  <c r="DV2" i="12" s="1"/>
  <c r="M14" i="4"/>
  <c r="M12" i="4"/>
  <c r="M10" i="4"/>
  <c r="H35" i="4" l="1"/>
  <c r="G34" i="4"/>
  <c r="B40" i="4"/>
  <c r="B25" i="4"/>
  <c r="H38" i="4" s="1"/>
  <c r="FF2" i="12" s="1"/>
  <c r="B50" i="4" l="1"/>
  <c r="H36" i="4"/>
  <c r="H34" i="4"/>
  <c r="H40" i="4" l="1"/>
  <c r="FH2" i="12" s="1"/>
  <c r="H50" i="4" l="1"/>
  <c r="FK2" i="12" s="1"/>
  <c r="B52" i="4" l="1"/>
  <c r="FL2" i="12" s="1"/>
  <c r="B56" i="4" l="1"/>
  <c r="B57" i="4" s="1"/>
  <c r="FN2" i="12" s="1"/>
  <c r="B55" i="4"/>
  <c r="B58" i="4" s="1"/>
  <c r="FO2" i="12" s="1"/>
</calcChain>
</file>

<file path=xl/sharedStrings.xml><?xml version="1.0" encoding="utf-8"?>
<sst xmlns="http://schemas.openxmlformats.org/spreadsheetml/2006/main" count="390" uniqueCount="382">
  <si>
    <t>Anleitungen zum Ausfüllen</t>
  </si>
  <si>
    <t>Um einen reibungslosen und effizienten Ablauf beim Ausfüllen der Anlage zu gewährleisten, bitten wir darum, die folgenden Punkte zu beachten:</t>
  </si>
  <si>
    <r>
      <t xml:space="preserve">Bitte </t>
    </r>
    <r>
      <rPr>
        <b/>
        <sz val="11"/>
        <color theme="1"/>
        <rFont val="Calibri"/>
        <family val="2"/>
        <scheme val="minor"/>
      </rPr>
      <t>Werte manuell eintragen</t>
    </r>
    <r>
      <rPr>
        <sz val="11"/>
        <color theme="1"/>
        <rFont val="Calibri"/>
        <family val="2"/>
        <scheme val="minor"/>
      </rPr>
      <t>, nicht kopieren &amp; einfügen.</t>
    </r>
  </si>
  <si>
    <r>
      <t xml:space="preserve">Nur die </t>
    </r>
    <r>
      <rPr>
        <b/>
        <u/>
        <sz val="11"/>
        <color theme="1"/>
        <rFont val="Calibri"/>
        <family val="2"/>
        <scheme val="minor"/>
      </rPr>
      <t>gelben Felder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können ausgefüllt werden.</t>
    </r>
  </si>
  <si>
    <r>
      <rPr>
        <b/>
        <sz val="11"/>
        <color theme="1"/>
        <rFont val="Calibri"/>
        <family val="2"/>
        <scheme val="minor"/>
      </rPr>
      <t>Datum</t>
    </r>
    <r>
      <rPr>
        <sz val="11"/>
        <color theme="1"/>
        <rFont val="Calibri"/>
        <family val="2"/>
        <scheme val="minor"/>
      </rPr>
      <t xml:space="preserve"> (Start/Ende) muss im folgenden Format eingegeben werden: </t>
    </r>
    <r>
      <rPr>
        <b/>
        <sz val="11"/>
        <color theme="1"/>
        <rFont val="Calibri"/>
        <family val="2"/>
        <scheme val="minor"/>
      </rPr>
      <t xml:space="preserve">TT.MM.JJJJ </t>
    </r>
    <r>
      <rPr>
        <sz val="11"/>
        <color theme="1"/>
        <rFont val="Calibri"/>
        <family val="2"/>
        <scheme val="minor"/>
      </rPr>
      <t>inklusive Punkt (.) als Trennzeichen.</t>
    </r>
  </si>
  <si>
    <t xml:space="preserve">Standard-Teilnahmegebühr </t>
  </si>
  <si>
    <t>In diesem Feld muss die Standard-Teilnahmegebühr eingegeben werden, unabhängig davon ob einige Teilnehmer einen anderen Tarif bezahlen (Beispiel: im Falle einer Tarifreduzierung bei Geschwistern muss hier die Standard-Teilnahmegebühr, welche pro Teilnehmer vorgegeben ist, eingetragen werden).</t>
  </si>
  <si>
    <t>Wird bei der Standard-Teilnahmegebühr ein Wert von mehr als 120,00 € pro Teilnehmer eingegeben, erscheint ein Warn-Pop-up-Fenster. Um mit dem eingegebenen Wert fortzufahren, muss auf „Ja“ geklickt werden.</t>
  </si>
  <si>
    <r>
      <rPr>
        <b/>
        <sz val="11"/>
        <color theme="1"/>
        <rFont val="Calibri"/>
        <family val="2"/>
        <scheme val="minor"/>
      </rPr>
      <t>Einnahmen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Teilnahmegebühren (effektive)</t>
    </r>
    <r>
      <rPr>
        <sz val="11"/>
        <color theme="1"/>
        <rFont val="Calibri"/>
        <family val="2"/>
        <scheme val="minor"/>
      </rPr>
      <t>: hier ist die Gesamtsumme der Teilnahmegebühren des gesamten Projektes anzugeben</t>
    </r>
  </si>
  <si>
    <r>
      <rPr>
        <b/>
        <sz val="11"/>
        <color theme="1"/>
        <rFont val="Calibri"/>
        <family val="2"/>
        <scheme val="minor"/>
      </rPr>
      <t>Förderbetrag:</t>
    </r>
    <r>
      <rPr>
        <sz val="11"/>
        <color theme="1"/>
        <rFont val="Calibri"/>
        <family val="2"/>
        <scheme val="minor"/>
      </rPr>
      <t xml:space="preserve"> Wenn die Einnahmen größer als die Ausgaben sind, kann kein Beitrag vergeben werden.</t>
    </r>
  </si>
  <si>
    <t>Allgemeiner Hinweis</t>
  </si>
  <si>
    <r>
      <t xml:space="preserve">Der effektive Förderbetrag wird erst </t>
    </r>
    <r>
      <rPr>
        <b/>
        <u/>
        <sz val="12"/>
        <color theme="1"/>
        <rFont val="Calibri"/>
        <family val="2"/>
        <scheme val="minor"/>
      </rPr>
      <t>nach Prüfung und Bearbeitung des Ansuchens festgelegt</t>
    </r>
    <r>
      <rPr>
        <b/>
        <sz val="12"/>
        <color theme="1"/>
        <rFont val="Calibri"/>
        <family val="2"/>
        <scheme val="minor"/>
      </rPr>
      <t xml:space="preserve"> und anschließend </t>
    </r>
    <r>
      <rPr>
        <b/>
        <u/>
        <sz val="12"/>
        <color theme="1"/>
        <rFont val="Calibri"/>
        <family val="2"/>
        <scheme val="minor"/>
      </rPr>
      <t>mit Dekret der Ressortdirektorin gewährt.</t>
    </r>
  </si>
  <si>
    <r>
      <rPr>
        <b/>
        <sz val="14"/>
        <color theme="1"/>
        <rFont val="Calibri"/>
        <family val="2"/>
        <scheme val="minor"/>
      </rPr>
      <t>Werte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MANUELL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eintragen</t>
    </r>
    <r>
      <rPr>
        <sz val="14"/>
        <color theme="1"/>
        <rFont val="Calibri"/>
        <family val="2"/>
        <scheme val="minor"/>
      </rPr>
      <t xml:space="preserve"> (nicht kopieren/einfügen!)</t>
    </r>
  </si>
  <si>
    <t>Wie heißt dein Projekt?</t>
  </si>
  <si>
    <t>Veranstaltungsort/Gemeinde</t>
  </si>
  <si>
    <t>Kinder mit Behinderung - KmB (104er)</t>
  </si>
  <si>
    <t>Zeitraum 2026</t>
  </si>
  <si>
    <t>Betreuungstage</t>
  </si>
  <si>
    <t>An wie vielen Tagen der Woche wird Mittagessen angeboten?</t>
  </si>
  <si>
    <t>Anerkanntes Betreuungspersonal</t>
  </si>
  <si>
    <t>Wie viele Kinder mit Behinderung haben sich angemeldet?</t>
  </si>
  <si>
    <t>Wie hoch ist die Teilnahmegebühr für Kinder mit Behinderung?</t>
  </si>
  <si>
    <t>vollständig ausgefüllt</t>
  </si>
  <si>
    <t>Projektwoche 1</t>
  </si>
  <si>
    <t>Projektwoche 2</t>
  </si>
  <si>
    <t>Projektwoche 3</t>
  </si>
  <si>
    <t>Projektwoche 4</t>
  </si>
  <si>
    <t>Projektwoche 5</t>
  </si>
  <si>
    <t>Projektwoche 6</t>
  </si>
  <si>
    <t>Projektwoche 7</t>
  </si>
  <si>
    <t>Projektwoche 8</t>
  </si>
  <si>
    <t>Projektwoche 9</t>
  </si>
  <si>
    <t>Projektwoche 10</t>
  </si>
  <si>
    <t>Projektwochen insgesamt</t>
  </si>
  <si>
    <t>Anerkannter Betreuungsschlüssel</t>
  </si>
  <si>
    <t>Betreuer:innen insgesamt</t>
  </si>
  <si>
    <t>Vor-, Nachbereitung</t>
  </si>
  <si>
    <t>pro Betreuer:in und Woche</t>
  </si>
  <si>
    <t>Anerkannte Einnahmen</t>
  </si>
  <si>
    <t>pro Kind/Woche</t>
  </si>
  <si>
    <t>FINANZIERUNGSPLAN</t>
  </si>
  <si>
    <t>FÖRDERFÄHIGE AUSGABEN &amp; ANERKANNTE EINNAHMEN</t>
  </si>
  <si>
    <t>Geben Sie hier die geplanten GESAMTAUSGABEN des Projektes an</t>
  </si>
  <si>
    <t>Förderfähige Ausgaben</t>
  </si>
  <si>
    <t>Stunden</t>
  </si>
  <si>
    <t>Berechneter Wert</t>
  </si>
  <si>
    <t>Pädagogische Leitung</t>
  </si>
  <si>
    <t>Betreuungspersonal</t>
  </si>
  <si>
    <t>Personal für Betreuung der KmB</t>
  </si>
  <si>
    <t>Springerpauschale</t>
  </si>
  <si>
    <t>Springerpauschale in Prozent</t>
  </si>
  <si>
    <t>Verpflegungskosten</t>
  </si>
  <si>
    <t>Restkosten (ohne Mieten)</t>
  </si>
  <si>
    <t>Mieten</t>
  </si>
  <si>
    <t>Insgesamt</t>
  </si>
  <si>
    <t>Insgesamt förderfähige Gesamtkosten</t>
  </si>
  <si>
    <t>EINNAHMEN</t>
  </si>
  <si>
    <t>Beitrag Gemeinde/Bezirkgemeinschaften</t>
  </si>
  <si>
    <t>Sponsorenbeiträge</t>
  </si>
  <si>
    <t>Teilnahmegebühren (effektive)</t>
  </si>
  <si>
    <t>Eigenmittel</t>
  </si>
  <si>
    <t>Anerkannte Teilnahmegebühren</t>
  </si>
  <si>
    <t>Differenz Ausgaben - Einnahmen</t>
  </si>
  <si>
    <t>Förderbetrag aufgrund förderfähige Kosten</t>
  </si>
  <si>
    <t>50%-Vorschuss</t>
  </si>
  <si>
    <t>80%-Vorschuss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</si>
  <si>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</si>
  <si>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</si>
  <si>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</si>
  <si>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</si>
  <si>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</si>
  <si>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</si>
  <si>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</si>
  <si>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</si>
  <si>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</si>
  <si>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</si>
  <si>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</si>
  <si>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</si>
  <si>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</si>
  <si>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</si>
  <si>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</si>
  <si>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</si>
  <si>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</si>
  <si>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</si>
  <si>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</si>
  <si>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</si>
  <si>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</si>
  <si>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</si>
  <si>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</si>
  <si>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</si>
  <si>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</si>
  <si>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</si>
  <si>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</si>
  <si>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</si>
  <si>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</si>
  <si>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</si>
  <si>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</si>
  <si>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</si>
  <si>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</si>
  <si>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</si>
  <si>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</si>
  <si>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</si>
  <si>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</si>
  <si>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</si>
  <si>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</si>
  <si>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</si>
  <si>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</si>
  <si>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</si>
  <si>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</si>
  <si>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</si>
  <si>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</si>
  <si>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</si>
  <si>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</si>
  <si>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</si>
  <si>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</si>
  <si>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</si>
  <si>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</si>
  <si>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</si>
  <si>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</si>
  <si>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</si>
  <si>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</si>
  <si>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</si>
  <si>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</si>
  <si>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</si>
  <si>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</si>
  <si>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</si>
  <si>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</si>
  <si>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</si>
  <si>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</si>
  <si>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</si>
  <si>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</si>
  <si>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</si>
  <si>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</si>
  <si>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</si>
  <si>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</si>
  <si>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</si>
  <si>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</si>
  <si>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</si>
  <si>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</si>
  <si>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</si>
  <si>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</si>
  <si>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</si>
  <si>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</si>
  <si>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</si>
  <si>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</si>
  <si>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</si>
  <si>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</si>
  <si>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</si>
  <si>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</si>
  <si>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</si>
  <si>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</si>
  <si>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</si>
  <si>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</si>
  <si>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</si>
  <si>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</si>
  <si>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</si>
  <si>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</si>
  <si>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</si>
  <si>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</si>
  <si>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</si>
  <si>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</si>
  <si>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</si>
  <si>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</si>
  <si>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</si>
  <si>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</si>
  <si>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</si>
  <si>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</si>
  <si>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</si>
  <si>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</si>
  <si>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</si>
  <si>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</si>
  <si>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</si>
  <si>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</si>
  <si>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</si>
  <si>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</si>
  <si>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</si>
  <si>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</si>
  <si>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</si>
  <si>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</si>
  <si>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</si>
  <si>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</si>
  <si>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</si>
  <si>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Geben Sie hier das Datum ein, mit dem die Betreuungswoche beginnt. Format (TT.MM.JJJJ)</t>
  </si>
  <si>
    <t>Geben Sie hier das Datum ein, mit dem die Betreuungswoche endet.  Format (TT.MM.JJJJ)</t>
  </si>
  <si>
    <t xml:space="preserve">Projekt für Kinder im </t>
  </si>
  <si>
    <r>
      <t xml:space="preserve">Wie viele Kinder haben sich in dieser Woche angemeldet? </t>
    </r>
    <r>
      <rPr>
        <sz val="11"/>
        <color theme="1"/>
        <rFont val="Calibri"/>
        <family val="2"/>
        <scheme val="minor"/>
      </rPr>
      <t xml:space="preserve">(Kinder mit Behinderung </t>
    </r>
    <r>
      <rPr>
        <u/>
        <sz val="11"/>
        <color theme="1"/>
        <rFont val="Calibri"/>
        <family val="2"/>
        <scheme val="minor"/>
      </rPr>
      <t>ausgenommen</t>
    </r>
    <r>
      <rPr>
        <sz val="11"/>
        <color theme="1"/>
        <rFont val="Calibri"/>
        <family val="2"/>
        <scheme val="minor"/>
      </rPr>
      <t>)</t>
    </r>
  </si>
  <si>
    <t>Anerkannte Gruppen insgesamt</t>
  </si>
  <si>
    <r>
      <t xml:space="preserve">Bei </t>
    </r>
    <r>
      <rPr>
        <b/>
        <sz val="12"/>
        <color rgb="FFFF0000"/>
        <rFont val="Calibri"/>
        <family val="2"/>
        <scheme val="minor"/>
      </rPr>
      <t>gemischte Gruppen</t>
    </r>
    <r>
      <rPr>
        <sz val="12"/>
        <color theme="1"/>
        <rFont val="Calibri"/>
        <family val="2"/>
        <scheme val="minor"/>
      </rPr>
      <t xml:space="preserve"> kommt die </t>
    </r>
    <r>
      <rPr>
        <b/>
        <i/>
        <sz val="12"/>
        <color theme="1"/>
        <rFont val="Calibri"/>
        <family val="2"/>
        <scheme val="minor"/>
      </rPr>
      <t>Anlage A</t>
    </r>
    <r>
      <rPr>
        <b/>
        <sz val="12"/>
        <color theme="1"/>
        <rFont val="Calibri"/>
        <family val="2"/>
        <scheme val="minor"/>
      </rPr>
      <t xml:space="preserve"> der jüngeren Bildungsstufe </t>
    </r>
    <r>
      <rPr>
        <sz val="12"/>
        <color theme="1"/>
        <rFont val="Calibri"/>
        <family val="2"/>
        <scheme val="minor"/>
      </rPr>
      <t xml:space="preserve">zur Anwendung, z.B. bei gemischten Gruppen zwischen Vorschul- und Grundschulalter  die </t>
    </r>
    <r>
      <rPr>
        <i/>
        <sz val="12"/>
        <color theme="1"/>
        <rFont val="Calibri"/>
        <family val="2"/>
        <scheme val="minor"/>
      </rPr>
      <t>Anlage A Vorschulalter</t>
    </r>
    <r>
      <rPr>
        <sz val="12"/>
        <color theme="1"/>
        <rFont val="Calibri"/>
        <family val="2"/>
        <scheme val="minor"/>
      </rPr>
      <t xml:space="preserve"> (Beschluss Nr. 170/2026 Absatz 3.2.).</t>
    </r>
  </si>
  <si>
    <t>Stunden/ Pauschalsatz: Die laut Beschluss Nr. 170/2026 festgelegten Maximalwerte dürfen nicht überschritten werden.</t>
  </si>
  <si>
    <t xml:space="preserve">Alle Verweise auf den Gesetzesbestimmungen sowie FAQs und Kontakte finden Sie auf der Webseite der Familienagentur. </t>
  </si>
  <si>
    <t>Personal für Betreuung der Kinder mit Behinderung (KmB)</t>
  </si>
  <si>
    <t>Angesuchter Förderbetrag</t>
  </si>
  <si>
    <t xml:space="preserve">Wie viele Betreuungsstunden umfasst das Projekt in dieser Woche? </t>
  </si>
  <si>
    <t>Andere Einnahmen</t>
  </si>
  <si>
    <t>Vorschuss 50%</t>
  </si>
  <si>
    <t>Vorschuss 80%</t>
  </si>
  <si>
    <t>Wurde im Ansuchen ein Vorschuss angesucht?</t>
  </si>
  <si>
    <t>Schlüssel für pädagogische Leitung</t>
  </si>
  <si>
    <t>Stunden-/ Pauschalsatz</t>
  </si>
  <si>
    <r>
      <t xml:space="preserve">Wie hoch ist die Standard-Teilnahmegebühr? </t>
    </r>
    <r>
      <rPr>
        <sz val="11"/>
        <color theme="1"/>
        <rFont val="Calibri"/>
        <family val="2"/>
        <scheme val="minor"/>
      </rPr>
      <t xml:space="preserve">Eventuelle </t>
    </r>
    <r>
      <rPr>
        <b/>
        <sz val="11"/>
        <color theme="1"/>
        <rFont val="Calibri"/>
        <family val="2"/>
        <scheme val="minor"/>
      </rPr>
      <t>Vergünstigngen</t>
    </r>
    <r>
      <rPr>
        <sz val="11"/>
        <color theme="1"/>
        <rFont val="Calibri"/>
        <family val="2"/>
        <scheme val="minor"/>
      </rPr>
      <t xml:space="preserve">, z.B. für Geschwisterkinder, werden hier </t>
    </r>
    <r>
      <rPr>
        <b/>
        <sz val="11"/>
        <color theme="1"/>
        <rFont val="Calibri"/>
        <family val="2"/>
        <scheme val="minor"/>
      </rPr>
      <t>nicht angegeben.</t>
    </r>
  </si>
  <si>
    <t>Bitte auswählen</t>
  </si>
  <si>
    <t>Mittelschulalter</t>
  </si>
  <si>
    <t>Wie heißt dein Verein/Genossenschaft/öffentliche Körperschaft?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</si>
  <si>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</si>
  <si>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</si>
  <si>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</si>
  <si>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</si>
  <si>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</si>
  <si>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</si>
  <si>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</si>
  <si>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</si>
  <si>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</si>
  <si>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</si>
  <si>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</si>
  <si>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</si>
  <si>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</si>
  <si>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</si>
  <si>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</si>
  <si>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</si>
  <si>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</si>
  <si>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</si>
  <si>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</si>
  <si>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</si>
  <si>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</si>
  <si>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</si>
  <si>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</si>
  <si>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</si>
  <si>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</si>
  <si>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</si>
  <si>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</si>
  <si>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</si>
  <si>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</si>
  <si>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</si>
  <si>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</si>
  <si>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</si>
  <si>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</si>
  <si>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</si>
  <si>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</si>
  <si>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</si>
  <si>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</si>
  <si>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</si>
  <si>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</si>
  <si>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</si>
  <si>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</si>
  <si>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</si>
  <si>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</si>
  <si>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</si>
  <si>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</si>
  <si>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</si>
  <si>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</si>
  <si>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</si>
  <si>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</si>
  <si>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</si>
  <si>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</si>
  <si>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</si>
  <si>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</si>
  <si>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</si>
  <si>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</si>
  <si>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</si>
  <si>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</si>
  <si>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</si>
  <si>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</si>
  <si>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</si>
  <si>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</si>
  <si>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</si>
  <si>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</si>
  <si>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</si>
  <si>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</si>
  <si>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</si>
  <si>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</si>
  <si>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</si>
  <si>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</si>
  <si>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</si>
  <si>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</si>
  <si>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</si>
  <si>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</si>
  <si>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</si>
  <si>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</si>
  <si>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</si>
  <si>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</si>
  <si>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</si>
  <si>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</si>
  <si>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</si>
  <si>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</si>
  <si>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</si>
  <si>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</si>
  <si>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</si>
  <si>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</si>
  <si>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</si>
  <si>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</si>
  <si>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</si>
  <si>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</si>
  <si>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</si>
  <si>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</si>
  <si>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</si>
  <si>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</si>
  <si>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</si>
  <si>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</si>
  <si>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</si>
  <si>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</si>
  <si>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</si>
  <si>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</si>
  <si>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</si>
  <si>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</si>
  <si>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</si>
  <si>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</si>
  <si>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</si>
  <si>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</si>
  <si>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</si>
  <si>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</si>
  <si>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</si>
  <si>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</si>
  <si>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</si>
  <si>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</si>
  <si>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</si>
  <si>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</si>
  <si>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</si>
  <si>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</si>
  <si>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Giorni assistenza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</si>
  <si>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</si>
  <si>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</si>
  <si>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</si>
  <si>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</si>
  <si>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</si>
  <si>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</si>
  <si>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</si>
  <si>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</si>
  <si>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</si>
  <si>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</si>
  <si>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</si>
  <si>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</si>
  <si>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</si>
  <si>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</si>
  <si>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</si>
  <si>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</si>
  <si>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</si>
  <si>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</si>
  <si>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</si>
  <si>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</si>
  <si>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</si>
  <si>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</si>
  <si>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</si>
  <si>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</si>
  <si>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</si>
  <si>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</si>
  <si>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</si>
  <si>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</si>
  <si>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</si>
  <si>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</si>
  <si>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</si>
  <si>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</si>
  <si>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</si>
  <si>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</si>
  <si>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</si>
  <si>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</si>
  <si>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</si>
  <si>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</si>
  <si>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</si>
  <si>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</si>
  <si>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Importo contributo richiesto</t>
  </si>
  <si>
    <t>Anticipo richiesto</t>
  </si>
  <si>
    <t>Anticipo 50%</t>
  </si>
  <si>
    <t>Anticipo 80%</t>
  </si>
  <si>
    <t>Projektwoche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</si>
  <si>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</si>
  <si>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</si>
  <si>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</si>
  <si>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</si>
  <si>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</si>
  <si>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</si>
  <si>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</si>
  <si>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</si>
  <si>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</si>
  <si>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</si>
  <si>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</si>
  <si>
    <t>BEZIRKSGEMEINSCHAFT BURGGRAFENAMT - COMUNITÀ COMPRENSORIALE BURGRAVIATO</t>
  </si>
  <si>
    <t>BEZIRKSGEMEINSCHAFT SALTEN - SCHLERN - COMUNITÀ COMPRENSORIALE DI SALTO - SCILIAR</t>
  </si>
  <si>
    <t>BEZIRKSGEMEINSCHAFT ÜBERETSCH - UNTERLAND - COMUNITÀ COMPRENSORIALE OLTRADIGE - BASSA ATESINA</t>
  </si>
  <si>
    <t>BEZIRKSGEMEINSCHAFT VINSCHGAU - COMUNITÀ COMPRENSORIALE VAL VENOSTA</t>
  </si>
  <si>
    <t>BEZIRKSGEMEINSCHAFT EISACKTAL - COMUNITÀ COMPRENSORIALE VALLE ISARCO</t>
  </si>
  <si>
    <t>BEZIRKSGEMEINSCHAFT PUSTERTAL - COMUNITÀ COMPRENSORIALE VALLE PUSTERIA</t>
  </si>
  <si>
    <t>BEZIRKSGEMEINSCHAFT WIPPTAL - COMUNITÀ COMPRENSORIALE WIPPTAL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</si>
</sst>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0\ &quot;Stunden&quot;"/>
    <numFmt numFmtId="167" formatCode="#,##0.00\ &quot;€&quot;"/>
    <numFmt numFmtId="168" formatCode="[$-F800]dddd&quot;, &quot;mmmm\ dd&quot;, &quot;yyyy"/>
    <numFmt numFmtId="169" formatCode="_-* #,##0.00&quot; €&quot;_-;\-* #,##0.00&quot; €&quot;_-;_-* \-??&quot; €&quot;_-;_-@_-"/>
    <numFmt numFmtId="170" formatCode="_-* #,##0.00\ [$€-407]_-;\-* #,##0.00\ [$€-407]_-;_-* \-??\ [$€-407]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sz val="11"/>
      <color rgb="FF000000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1F4E79"/>
        <bgColor rgb="FF003366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195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8" xfId="1" applyFont="1" applyFill="1" applyBorder="1" applyProtection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3" applyProtection="1"/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14" fillId="0" borderId="8" xfId="3" applyBorder="1" applyAlignment="1" applyProtection="1">
      <alignment vertical="center"/>
    </xf>
    <xf numFmtId="44" fontId="3" fillId="2" borderId="29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2" xfId="0" applyFill="1" applyBorder="1" applyProtection="1">
      <protection locked="0"/>
    </xf>
    <xf numFmtId="44" fontId="0" fillId="8" borderId="12" xfId="1" applyFont="1" applyFill="1" applyBorder="1" applyProtection="1">
      <protection locked="0"/>
    </xf>
    <xf numFmtId="165" fontId="0" fillId="8" borderId="12" xfId="0" applyNumberFormat="1" applyFill="1" applyBorder="1" applyAlignment="1" applyProtection="1">
      <alignment horizontal="center"/>
      <protection locked="0"/>
    </xf>
    <xf numFmtId="0" fontId="0" fillId="8" borderId="40" xfId="0" applyFill="1" applyBorder="1" applyProtection="1">
      <protection locked="0"/>
    </xf>
    <xf numFmtId="44" fontId="0" fillId="8" borderId="55" xfId="1" applyFont="1" applyFill="1" applyBorder="1" applyProtection="1">
      <protection locked="0"/>
    </xf>
    <xf numFmtId="44" fontId="0" fillId="8" borderId="56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71" xfId="1" applyNumberFormat="1" applyFont="1" applyFill="1" applyBorder="1" applyProtection="1"/>
    <xf numFmtId="0" fontId="0" fillId="8" borderId="78" xfId="0" applyFill="1" applyBorder="1" applyAlignment="1" applyProtection="1">
      <alignment horizontal="center"/>
      <protection locked="0"/>
    </xf>
    <xf numFmtId="0" fontId="23" fillId="10" borderId="82" xfId="4" applyFont="1" applyFill="1" applyBorder="1" applyAlignment="1">
      <alignment horizontal="center" vertical="center" wrapText="1"/>
    </xf>
    <xf numFmtId="0" fontId="22" fillId="0" borderId="0" xfId="4"/>
    <xf numFmtId="0" fontId="24" fillId="0" borderId="82" xfId="4" applyFont="1" applyBorder="1"/>
    <xf numFmtId="168" fontId="24" fillId="0" borderId="82" xfId="4" applyNumberFormat="1" applyFont="1" applyBorder="1"/>
    <xf numFmtId="169" fontId="24" fillId="0" borderId="82" xfId="4" applyNumberFormat="1" applyFont="1" applyBorder="1"/>
    <xf numFmtId="9" fontId="24" fillId="0" borderId="82" xfId="4" applyNumberFormat="1" applyFont="1" applyBorder="1"/>
    <xf numFmtId="170" fontId="24" fillId="0" borderId="82" xfId="4" applyNumberFormat="1" applyFont="1" applyBorder="1"/>
    <xf numFmtId="164" fontId="24" fillId="0" borderId="82" xfId="4" applyNumberFormat="1" applyFont="1" applyBorder="1"/>
    <xf numFmtId="0" fontId="0" fillId="8" borderId="84" xfId="0" applyFill="1" applyBorder="1" applyProtection="1">
      <protection locked="0"/>
    </xf>
    <xf numFmtId="44" fontId="0" fillId="8" borderId="84" xfId="1" applyFont="1" applyFill="1" applyBorder="1" applyProtection="1">
      <protection locked="0"/>
    </xf>
    <xf numFmtId="0" fontId="0" fillId="8" borderId="83" xfId="0" applyFill="1" applyBorder="1" applyProtection="1">
      <protection locked="0"/>
    </xf>
    <xf numFmtId="44" fontId="0" fillId="8" borderId="85" xfId="1" applyFont="1" applyFill="1" applyBorder="1" applyProtection="1">
      <protection locked="0"/>
    </xf>
    <xf numFmtId="0" fontId="0" fillId="0" borderId="57" xfId="0" applyBorder="1"/>
    <xf numFmtId="0" fontId="0" fillId="0" borderId="74" xfId="0" applyBorder="1"/>
    <xf numFmtId="0" fontId="0" fillId="5" borderId="0" xfId="0" applyFill="1"/>
    <xf numFmtId="0" fontId="0" fillId="0" borderId="58" xfId="0" applyBorder="1"/>
    <xf numFmtId="0" fontId="0" fillId="3" borderId="59" xfId="0" applyFill="1" applyBorder="1"/>
    <xf numFmtId="164" fontId="0" fillId="3" borderId="60" xfId="0" applyNumberFormat="1" applyFill="1" applyBorder="1" applyAlignment="1">
      <alignment wrapText="1"/>
    </xf>
    <xf numFmtId="0" fontId="0" fillId="5" borderId="57" xfId="0" applyFill="1" applyBorder="1"/>
    <xf numFmtId="0" fontId="0" fillId="3" borderId="79" xfId="0" applyFill="1" applyBorder="1"/>
    <xf numFmtId="167" fontId="0" fillId="3" borderId="28" xfId="0" applyNumberFormat="1" applyFill="1" applyBorder="1" applyAlignment="1">
      <alignment wrapText="1"/>
    </xf>
    <xf numFmtId="0" fontId="0" fillId="0" borderId="8" xfId="0" applyBorder="1"/>
    <xf numFmtId="0" fontId="0" fillId="0" borderId="77" xfId="0" applyBorder="1"/>
    <xf numFmtId="0" fontId="0" fillId="3" borderId="75" xfId="0" applyFill="1" applyBorder="1"/>
    <xf numFmtId="0" fontId="1" fillId="7" borderId="38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58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57" xfId="0" applyFont="1" applyFill="1" applyBorder="1"/>
    <xf numFmtId="0" fontId="1" fillId="0" borderId="64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58" xfId="0" applyFill="1" applyBorder="1"/>
    <xf numFmtId="4" fontId="0" fillId="0" borderId="0" xfId="0" applyNumberFormat="1"/>
    <xf numFmtId="0" fontId="0" fillId="3" borderId="57" xfId="0" applyFill="1" applyBorder="1"/>
    <xf numFmtId="0" fontId="7" fillId="7" borderId="70" xfId="0" applyFont="1" applyFill="1" applyBorder="1"/>
    <xf numFmtId="0" fontId="0" fillId="3" borderId="72" xfId="0" applyFill="1" applyBorder="1"/>
    <xf numFmtId="0" fontId="0" fillId="3" borderId="73" xfId="0" applyFill="1" applyBorder="1"/>
    <xf numFmtId="0" fontId="0" fillId="0" borderId="76" xfId="0" applyBorder="1"/>
    <xf numFmtId="0" fontId="0" fillId="0" borderId="80" xfId="0" applyBorder="1"/>
    <xf numFmtId="0" fontId="0" fillId="0" borderId="62" xfId="0" applyBorder="1"/>
    <xf numFmtId="0" fontId="0" fillId="5" borderId="59" xfId="0" applyFill="1" applyBorder="1"/>
    <xf numFmtId="0" fontId="3" fillId="0" borderId="59" xfId="0" applyFont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57" xfId="0" applyFont="1" applyFill="1" applyBorder="1"/>
    <xf numFmtId="4" fontId="0" fillId="3" borderId="0" xfId="0" applyNumberFormat="1" applyFill="1"/>
    <xf numFmtId="4" fontId="0" fillId="3" borderId="58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0" borderId="1" xfId="0" applyBorder="1"/>
    <xf numFmtId="0" fontId="0" fillId="3" borderId="1" xfId="0" applyFill="1" applyBorder="1"/>
    <xf numFmtId="0" fontId="0" fillId="3" borderId="6" xfId="0" applyFill="1" applyBorder="1"/>
    <xf numFmtId="0" fontId="0" fillId="0" borderId="59" xfId="0" applyBorder="1"/>
    <xf numFmtId="0" fontId="1" fillId="0" borderId="38" xfId="0" applyFont="1" applyBorder="1"/>
    <xf numFmtId="0" fontId="1" fillId="2" borderId="13" xfId="0" applyFont="1" applyFill="1" applyBorder="1"/>
    <xf numFmtId="0" fontId="1" fillId="0" borderId="13" xfId="0" applyFont="1" applyBorder="1"/>
    <xf numFmtId="0" fontId="1" fillId="0" borderId="36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0" xfId="0" applyFont="1"/>
    <xf numFmtId="0" fontId="1" fillId="3" borderId="0" xfId="0" applyFont="1" applyFill="1"/>
    <xf numFmtId="0" fontId="1" fillId="3" borderId="58" xfId="0" applyFont="1" applyFill="1" applyBorder="1"/>
    <xf numFmtId="166" fontId="0" fillId="2" borderId="65" xfId="0" applyNumberFormat="1" applyFill="1" applyBorder="1"/>
    <xf numFmtId="1" fontId="0" fillId="2" borderId="15" xfId="0" applyNumberFormat="1" applyFill="1" applyBorder="1"/>
    <xf numFmtId="0" fontId="0" fillId="0" borderId="16" xfId="0" applyBorder="1"/>
    <xf numFmtId="166" fontId="0" fillId="2" borderId="66" xfId="0" applyNumberFormat="1" applyFill="1" applyBorder="1"/>
    <xf numFmtId="166" fontId="0" fillId="2" borderId="14" xfId="0" applyNumberFormat="1" applyFill="1" applyBorder="1"/>
    <xf numFmtId="0" fontId="0" fillId="5" borderId="17" xfId="0" applyFill="1" applyBorder="1"/>
    <xf numFmtId="1" fontId="0" fillId="2" borderId="14" xfId="0" applyNumberFormat="1" applyFill="1" applyBorder="1"/>
    <xf numFmtId="0" fontId="0" fillId="0" borderId="17" xfId="0" applyBorder="1"/>
    <xf numFmtId="0" fontId="0" fillId="2" borderId="14" xfId="0" applyFill="1" applyBorder="1"/>
    <xf numFmtId="166" fontId="0" fillId="2" borderId="67" xfId="0" applyNumberFormat="1" applyFill="1" applyBorder="1"/>
    <xf numFmtId="0" fontId="0" fillId="0" borderId="19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69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8" fillId="2" borderId="37" xfId="0" applyFont="1" applyFill="1" applyBorder="1"/>
    <xf numFmtId="0" fontId="1" fillId="2" borderId="11" xfId="0" applyFont="1" applyFill="1" applyBorder="1"/>
    <xf numFmtId="0" fontId="0" fillId="0" borderId="40" xfId="0" applyBorder="1"/>
    <xf numFmtId="0" fontId="1" fillId="0" borderId="3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64" xfId="0" applyFont="1" applyFill="1" applyBorder="1"/>
    <xf numFmtId="0" fontId="20" fillId="9" borderId="61" xfId="0" applyFont="1" applyFill="1" applyBorder="1" applyAlignment="1">
      <alignment horizontal="right"/>
    </xf>
    <xf numFmtId="0" fontId="6" fillId="3" borderId="62" xfId="0" applyFont="1" applyFill="1" applyBorder="1"/>
    <xf numFmtId="0" fontId="6" fillId="3" borderId="63" xfId="0" applyFont="1" applyFill="1" applyBorder="1"/>
    <xf numFmtId="0" fontId="6" fillId="0" borderId="0" xfId="0" applyFont="1"/>
    <xf numFmtId="0" fontId="6" fillId="3" borderId="57" xfId="0" applyFont="1" applyFill="1" applyBorder="1"/>
    <xf numFmtId="0" fontId="25" fillId="0" borderId="0" xfId="0" applyFont="1"/>
    <xf numFmtId="0" fontId="9" fillId="3" borderId="2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1" fillId="9" borderId="81" xfId="0" applyFont="1" applyFill="1" applyBorder="1" applyAlignment="1">
      <alignment horizontal="left"/>
    </xf>
    <xf numFmtId="0" fontId="21" fillId="9" borderId="0" xfId="0" applyFont="1" applyFill="1" applyAlignment="1">
      <alignment horizontal="left"/>
    </xf>
    <xf numFmtId="0" fontId="9" fillId="4" borderId="6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44" fontId="0" fillId="0" borderId="52" xfId="1" applyFont="1" applyFill="1" applyBorder="1" applyAlignment="1" applyProtection="1">
      <alignment horizontal="center"/>
    </xf>
    <xf numFmtId="44" fontId="0" fillId="0" borderId="53" xfId="1" applyFont="1" applyFill="1" applyBorder="1" applyAlignment="1" applyProtection="1">
      <alignment horizontal="center"/>
    </xf>
    <xf numFmtId="44" fontId="0" fillId="0" borderId="54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</cellXfs>
  <cellStyles count="5">
    <cellStyle name="Link" xfId="3" builtinId="8"/>
    <cellStyle name="Normal 2" xfId="2" xr:uid="{49CFA17E-FBF6-4BA7-989E-1D349B2093CB}"/>
    <cellStyle name="Normale 2" xfId="4" xr:uid="{50C66C62-A6D5-4263-A152-60FA8CE5FF0D}"/>
    <cellStyle name="Standard" xfId="0" builtinId="0"/>
    <cellStyle name="Währung" xfId="1" builtinId="4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color rgb="FF860000"/>
      </font>
      <fill>
        <patternFill>
          <bgColor rgb="FFFF8181"/>
        </patternFill>
      </fill>
    </dxf>
    <dxf>
      <font>
        <color theme="9" tint="-0.499984740745262"/>
      </font>
      <fill>
        <patternFill>
          <bgColor rgb="FFD3FFBD"/>
        </patternFill>
      </fill>
    </dxf>
    <dxf>
      <font>
        <color rgb="FF860000"/>
      </font>
      <fill>
        <patternFill>
          <bgColor rgb="FFFFC1C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CCFFFF"/>
      <color rgb="FF66FFFF"/>
      <color rgb="FFFFCC66"/>
      <color rgb="FFFFCCFF"/>
      <color rgb="FFFDFECE"/>
      <color rgb="FFD3FFBD"/>
      <color rgb="FFCAFFAF"/>
      <color rgb="FFB4FF8F"/>
      <color rgb="FFF9FECE"/>
      <color rgb="FFF3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1A92E2-AC00-4547-8122-AA760503EEC3}" name="ExportTable3" displayName="ExportTable3" ref="A1:FO2" totalsRowShown="0">
  <autoFilter ref="A1:FO2" xr:uid="{00000000-0009-0000-0100-000001000000}"/>
  <tableColumns count="171">
    <tableColumn id="1" xr3:uid="{3FC90E13-1B1B-44AD-B763-AC249E6DA266}" name="Ente"/>
    <tableColumn id="2" xr3:uid="{95410D44-066F-4087-A8A9-FB5025A0F233}" name="Progetto"/>
    <tableColumn id="3" xr3:uid="{33E7F618-481B-4AF3-9B73-58CACA4F5E2A}" name="Comune"/>
    <tableColumn id="4" xr3:uid="{F995288D-3AFB-4231-BBFF-ADCDAF501A6F}" name="Categoria eta"/>
    <tableColumn id="5" xr3:uid="{8F131079-5DF9-4B0E-AE17-0C575B442A88}" name="Sett.1 - Data Inizio"/>
    <tableColumn id="6" xr3:uid="{84C57E51-949A-486A-867B-E6A73C7FE3C2}" name="Sett.1 - Data Fine"/>
    <tableColumn id="7" xr3:uid="{A2FFB42A-DCF3-4A9A-907C-BFECC1EC68A9}" name="Sett.1 - Giorni assistenza"/>
    <tableColumn id="8" xr3:uid="{7BA7E983-5BA8-4D7B-B3A1-DD23AF839764}" name="Sett.1 - Pasti settimana"/>
    <tableColumn id="9" xr3:uid="{95A1EE1D-97B3-4098-823F-76259A711DB1}" name="Sett.1 - Ore assistenza"/>
    <tableColumn id="10" xr3:uid="{72BA512E-DDB9-4C6E-B5AD-157405BF881E}" name="Sett.1 - N. Bambini"/>
    <tableColumn id="11" xr3:uid="{FE098A36-3B31-4711-9B42-24734890045D}" name="Sett.1 - Quota partecipazione"/>
    <tableColumn id="12" xr3:uid="{19490ADC-2A2C-4732-9E4B-62A6F23D66FE}" name="Sett.1 - Personale assist. riconosc."/>
    <tableColumn id="13" xr3:uid="{A1C0BF61-4D0C-4073-BA12-61B249FF0994}" name="Sett.1 - N. Bambini 104"/>
    <tableColumn id="14" xr3:uid="{D065CA51-4923-42BC-8184-BB96F863B416}" name="Sett.1 - Personale assist. riconosc. 104"/>
    <tableColumn id="15" xr3:uid="{7C7090F8-2BD1-4361-A17E-BF8E132182D5}" name="Sett.1 - Quota part. 104"/>
    <tableColumn id="16" xr3:uid="{DF5E0063-8F36-4717-B6B1-CA5DB2DD5465}" name="Sett.2 - Data Inizio"/>
    <tableColumn id="17" xr3:uid="{925A694C-C877-45B1-AAC8-EC8F0367793F}" name="Sett.2 - Data Fine"/>
    <tableColumn id="18" xr3:uid="{F5348C69-1833-43F8-9F54-BA9E65BEC592}" name="Sett.2 - Giorni assistenza"/>
    <tableColumn id="19" xr3:uid="{C69A28B1-9B9B-4CCA-80F2-3497208E6B24}" name="Sett.2 - Pasti settimana"/>
    <tableColumn id="20" xr3:uid="{0019CDB5-2ABF-4876-BA89-2366B81387D2}" name="Sett.2 - Ore assistenza"/>
    <tableColumn id="21" xr3:uid="{423BB124-DF54-4D9F-A662-A4F5F33458A6}" name="Sett.2 - N. Bambini"/>
    <tableColumn id="22" xr3:uid="{C034EC38-1FBC-41EA-8D92-F68E0B5533DD}" name="Sett.2 - Quota partecipazione"/>
    <tableColumn id="23" xr3:uid="{09C27BF2-CEE4-4CC5-913E-10B127336A9E}" name="Sett.2 - Personale assist. riconosc."/>
    <tableColumn id="24" xr3:uid="{95F3FC57-0D5F-4C26-86DF-5B7C80026E82}" name="Sett.2 - N. Bambini 104"/>
    <tableColumn id="25" xr3:uid="{80BF2B47-B7F8-43E0-8A44-79D6C5BC78C6}" name="Sett.2 - Personale assist. riconosc. 104"/>
    <tableColumn id="26" xr3:uid="{9CE3C1B5-DF81-4125-AA78-DADE58276A82}" name="Sett.2 - Quota part. 104"/>
    <tableColumn id="27" xr3:uid="{16CDBC4B-D272-4482-9F7C-AC786BD713AB}" name="Sett.3 - Data Inizio"/>
    <tableColumn id="28" xr3:uid="{24EA834C-17C7-48FC-B509-E02710045C29}" name="Sett.3 - Data Fine"/>
    <tableColumn id="29" xr3:uid="{94A87EF1-E06F-47C8-8483-3667FC3E248E}" name="Sett.3 - Giorni assistenza"/>
    <tableColumn id="30" xr3:uid="{7FB73887-729F-493B-8235-B3A9B1310F95}" name="Sett.3 - Pasti settimana"/>
    <tableColumn id="31" xr3:uid="{E7DB188B-F143-4A81-A351-5E6108E96DBB}" name="Sett.3 - Ore assistenza"/>
    <tableColumn id="32" xr3:uid="{91AD9741-3F1E-484D-9D7E-5367248DD11C}" name="Sett.3 - N. Bambini"/>
    <tableColumn id="33" xr3:uid="{7ACB821D-6B68-4FC9-84B8-B640170F9ED0}" name="Sett.3 - Quota partecipazione"/>
    <tableColumn id="34" xr3:uid="{ED1026E4-8EBC-4D40-ABA5-0F535EC3052E}" name="Sett.3 - Personale assist. riconosc."/>
    <tableColumn id="35" xr3:uid="{F7585981-9E60-4207-A5BF-83149B5BB195}" name="Sett.3 - N. Bambini 104"/>
    <tableColumn id="36" xr3:uid="{742A35D3-304F-4089-AE70-1DEF8EBBA7AA}" name="Sett.3 - Personale assist. riconosc. 104"/>
    <tableColumn id="37" xr3:uid="{AEA8313E-C4EC-4697-928F-1720974F5953}" name="Sett.3 - Quota part. 104"/>
    <tableColumn id="38" xr3:uid="{F76D178E-FF1A-4E8C-B898-AA34157AE457}" name="Sett.4 - Data Inizio"/>
    <tableColumn id="39" xr3:uid="{0FDE17EF-0248-42EF-A8F8-22BD8BC5E15D}" name="Sett.4 - Data Fine"/>
    <tableColumn id="40" xr3:uid="{46A49BCC-56E6-460F-B3A8-5FA3FC2BCF8C}" name="Sett.4 - Giorni assistenza"/>
    <tableColumn id="41" xr3:uid="{04CC05AA-8CFA-4D96-99A3-273D4761A698}" name="Sett.4 - Pasti settimana"/>
    <tableColumn id="42" xr3:uid="{14C75478-7603-4483-B807-440B4A94FFCD}" name="Sett.4 - Ore assistenza"/>
    <tableColumn id="43" xr3:uid="{B7F96C46-2531-4722-94C4-C6D947BE2E79}" name="Sett.4 - N. Bambini"/>
    <tableColumn id="44" xr3:uid="{4230B036-7714-4B29-9108-63C51471BC5A}" name="Sett.4 - Quota partecipazione"/>
    <tableColumn id="45" xr3:uid="{4EFFD208-F84D-421E-801E-35A9454300FC}" name="Sett.4 - Personale assist. riconosc."/>
    <tableColumn id="46" xr3:uid="{01862A57-7277-4888-913B-6FE37A0FC001}" name="Sett.4 - N. Bambini 104"/>
    <tableColumn id="47" xr3:uid="{D9426581-6D4D-4045-8D03-1490F6EC96FC}" name="Sett.4 - Personale assist. riconosc. 104"/>
    <tableColumn id="48" xr3:uid="{FB480788-9FE6-4FD0-9531-AD5AC7E3DAB3}" name="Sett.4 - Quota part. 104"/>
    <tableColumn id="49" xr3:uid="{5025B4B1-1748-43CB-8B05-D9EF54185FB4}" name="Sett.5 - Data Inizio"/>
    <tableColumn id="50" xr3:uid="{51306F55-E4E0-4371-8F37-9AF182FEAD46}" name="Sett.5 - Data Fine"/>
    <tableColumn id="51" xr3:uid="{D2EBD939-CD30-46F0-B442-BD2519C9FB6D}" name="Sett.5 - Giorni assistenza"/>
    <tableColumn id="52" xr3:uid="{A520E3D7-F16B-458F-973F-E9518B6F764A}" name="Sett.5 - Pasti settimana"/>
    <tableColumn id="53" xr3:uid="{645111DF-D506-4399-AD23-49764119C858}" name="Sett.5 - Ore assistenza"/>
    <tableColumn id="54" xr3:uid="{577FFAE3-6F02-41FE-9229-E9D87775AE06}" name="Sett.5 - N. Bambini"/>
    <tableColumn id="55" xr3:uid="{F093A1B8-AAF1-4081-B87A-1A91D6BD061E}" name="Sett.5 - Quota partecipazione"/>
    <tableColumn id="56" xr3:uid="{AA411164-57A1-4C6F-A77F-0D57B9CBAFB7}" name="Sett.5 - Personale assist. riconosc."/>
    <tableColumn id="57" xr3:uid="{40A2A6AA-1DD6-43FD-900F-6794AF42700B}" name="Sett.5 - N. Bambini 104"/>
    <tableColumn id="58" xr3:uid="{E8EE30D1-7587-41A2-A001-FEAA396E38EB}" name="Sett.5 - Personale assist. riconosc. 104"/>
    <tableColumn id="59" xr3:uid="{232BD7D9-1AC9-4B09-B84D-8C3ABA81E9C6}" name="Sett.5 - Quota part. 104"/>
    <tableColumn id="60" xr3:uid="{7CFD341B-0D34-49FC-95A6-091CB5C36798}" name="Sett.6 - Data Inizio"/>
    <tableColumn id="61" xr3:uid="{60C202A3-BF50-4A7E-A2FE-CF10096B2FD4}" name="Sett.6 - Data Fine"/>
    <tableColumn id="62" xr3:uid="{54EE8561-3124-4933-9964-DCDF071D4AA0}" name="Sett.6 - Giorni assistenza"/>
    <tableColumn id="63" xr3:uid="{4B5AECDF-560A-4235-B711-8729B28E8D8B}" name="Sett.6 - Pasti settimana"/>
    <tableColumn id="64" xr3:uid="{CABDBD51-698C-4659-8AA8-923508EC0095}" name="Sett.6 - Ore assistenza"/>
    <tableColumn id="65" xr3:uid="{E470F34D-7615-44AE-89FC-2B27B4A9E0A0}" name="Sett.6 - N. Bambini"/>
    <tableColumn id="66" xr3:uid="{12AD4A3E-A896-47C5-AB0B-E3865F336A30}" name="Sett.6 - Quota partecipazione"/>
    <tableColumn id="67" xr3:uid="{99771CB2-A06B-4F9A-A99C-13B69A8BF968}" name="Sett.6 - Personale assist. riconosc."/>
    <tableColumn id="68" xr3:uid="{DF3C3359-7F5B-44E3-AEFC-9838793FFF8A}" name="Sett.6 - N. Bambini 104"/>
    <tableColumn id="69" xr3:uid="{012A6070-F9D5-494E-A72D-1F5F455D8985}" name="Sett.6 - Personale assist. riconosc. 104"/>
    <tableColumn id="70" xr3:uid="{F1954C6E-73A2-414D-AB1A-F16BA3EC8478}" name="Sett.6 - Quota part. 104"/>
    <tableColumn id="71" xr3:uid="{9F92CEC8-5CB5-4A74-8793-2E901415BD75}" name="Sett.7 - Data Inizio"/>
    <tableColumn id="72" xr3:uid="{5FF33472-29AA-4806-8E56-1C4997BAD145}" name="Sett.7 - Data Fine"/>
    <tableColumn id="73" xr3:uid="{884AB152-DEFF-4D8C-AF5A-C329FA91A6BF}" name="Sett.7 - Giorni assistenza"/>
    <tableColumn id="74" xr3:uid="{EC9E0A47-76E6-4246-AF82-324A47F9963D}" name="Sett.7 - Pasti settimana"/>
    <tableColumn id="75" xr3:uid="{C0B629B1-AC7C-49AA-9969-86AD3901A923}" name="Sett.7 - Ore assistenza"/>
    <tableColumn id="76" xr3:uid="{B7AB6AA6-D347-4AD2-B0EA-614BF6378AD4}" name="Sett.7 - N. Bambini"/>
    <tableColumn id="77" xr3:uid="{9B93286F-7496-4CD8-902D-FE5C0D98C28A}" name="Sett.7 - Quota partecipazione"/>
    <tableColumn id="78" xr3:uid="{96143299-72AC-4F95-9859-9F449A6549EF}" name="Sett.7 - Personale assist. riconosc."/>
    <tableColumn id="79" xr3:uid="{5FCF0E1F-A357-46B8-8556-F06A1F25B4F8}" name="Sett.7 - N. Bambini 104"/>
    <tableColumn id="80" xr3:uid="{BAB995DA-08F3-4E24-AB99-C9B632F8FA9F}" name="Sett.7 - Personale assist. riconosc. 104"/>
    <tableColumn id="81" xr3:uid="{D0135A7D-E03C-4EDC-9B31-CD837BF24442}" name="Sett.7 - Quota part. 104"/>
    <tableColumn id="82" xr3:uid="{7F1309EB-C898-4E96-9033-5E30D926B18B}" name="Sett.8 - Data Inizio"/>
    <tableColumn id="83" xr3:uid="{B1F2008B-BFFB-4FDD-A686-7FA3E61D2357}" name="Sett.8 - Data Fine"/>
    <tableColumn id="84" xr3:uid="{61506E94-FD46-4E66-AB8E-8D20F36E8651}" name="Sett.8 - Giorni assistenza"/>
    <tableColumn id="85" xr3:uid="{D055DE3D-839B-483C-A20F-B065C86CF34B}" name="Sett.8 - Pasti settimana"/>
    <tableColumn id="86" xr3:uid="{4B15D399-9F71-4D72-A748-8FAE7A877B96}" name="Sett.8 - Ore assistenza"/>
    <tableColumn id="87" xr3:uid="{2B488415-BAD2-4FFE-BFF1-057B926D24B3}" name="Sett.8 - N. Bambini"/>
    <tableColumn id="88" xr3:uid="{2735F571-9BC5-43DB-9AC3-E780B921D202}" name="Sett.8 - Quota partecipazione"/>
    <tableColumn id="89" xr3:uid="{8BCA6437-4B25-4882-8EAA-B16F27EB872F}" name="Sett.8 - Personale assist. riconosc."/>
    <tableColumn id="90" xr3:uid="{EF40E9D6-14E2-4B14-8768-0DE66A5AA584}" name="Sett.8 - N. Bambini 104"/>
    <tableColumn id="91" xr3:uid="{213098E4-1CC2-4867-9182-3F21286D96C5}" name="Sett.8 - Personale assist. riconosc. 104"/>
    <tableColumn id="92" xr3:uid="{E9B500C9-DDDB-4F08-A2BD-C033E805EDC7}" name="Sett.8 - Quota part. 104"/>
    <tableColumn id="93" xr3:uid="{B06EE2E7-4C3A-43A4-B6EB-07F143B24E6F}" name="Sett.9 - Data Inizio"/>
    <tableColumn id="94" xr3:uid="{CDF27F68-8304-4639-889D-93E6493206D0}" name="Sett.9 - Data Fine"/>
    <tableColumn id="95" xr3:uid="{8483F289-275A-4B65-91F4-D0601CEF55BA}" name="Sett.9 - Giorni assistenza"/>
    <tableColumn id="96" xr3:uid="{D0DA3F3E-C769-4B1B-836C-42A71FFA8FAC}" name="Sett.9 - Pasti settimana"/>
    <tableColumn id="97" xr3:uid="{21B5F0B0-B295-45DA-A1B6-C19CB9730CD4}" name="Sett.9 - Ore assistenza"/>
    <tableColumn id="98" xr3:uid="{C8215BC9-0E77-49E4-8802-F424354F2569}" name="Sett.9 - N. Bambini"/>
    <tableColumn id="99" xr3:uid="{D84322C1-B972-435B-9BC1-884999A2097D}" name="Sett.9 - Quota partecipazione"/>
    <tableColumn id="100" xr3:uid="{1D312941-E4F8-4CB4-92B6-F805B7EFC2E1}" name="Sett.9 - Personale assist. riconosc."/>
    <tableColumn id="101" xr3:uid="{A74F95E4-C136-428C-AA93-60C64D5793B1}" name="Sett.9 - N. Bambini 104"/>
    <tableColumn id="102" xr3:uid="{8F58DFBD-D7B7-49AC-9492-D32B1F45F0CC}" name="Sett.9 - Personale assist. riconosc. 104"/>
    <tableColumn id="103" xr3:uid="{F3BDA940-9B31-473B-A9CC-630F333E873D}" name="Sett.9 - Quota part. 104"/>
    <tableColumn id="104" xr3:uid="{F86FFF37-303C-427E-B029-D7EBFE18424E}" name="Sett.10 - Data Inizio"/>
    <tableColumn id="105" xr3:uid="{6328CE59-6237-4540-A675-B6AFF1588F58}" name="Sett.10 - Data Fine"/>
    <tableColumn id="106" xr3:uid="{E15B686A-BF32-4966-B51E-19AADFF1CC7B}" name="Sett.10 - Giorni assistenza"/>
    <tableColumn id="107" xr3:uid="{6CDC9A52-A384-4455-8A3C-02DB63BFFD62}" name="Sett.10 - Pasti settimana"/>
    <tableColumn id="108" xr3:uid="{0BA7B89F-6713-4204-ADB7-ADE7CD392D5A}" name="Sett.10 - Ore assistenza"/>
    <tableColumn id="109" xr3:uid="{AD4CEFC6-A675-4967-B87D-6325CDD99C9F}" name="Sett.10 - N. Bambini"/>
    <tableColumn id="110" xr3:uid="{4AA34DF0-5F7A-4828-A48D-372D56B0CFC4}" name="Sett.10 - Quota partecipazione"/>
    <tableColumn id="111" xr3:uid="{44050F68-F21B-412A-9455-976331CEA1E4}" name="Sett.10 - Personale assist. riconosc."/>
    <tableColumn id="112" xr3:uid="{75E460C7-F84D-4A50-A6CB-041363B45DB2}" name="Sett.10 - N. Bambini 104"/>
    <tableColumn id="113" xr3:uid="{76129169-CF0F-41E5-BCB3-068BDE980F26}" name="Sett.10 - Personale assist. riconosc. 104"/>
    <tableColumn id="114" xr3:uid="{5F6F3815-BB73-4D94-A54C-8B7986824D8D}" name="Sett.10 - Quota part. 104"/>
    <tableColumn id="162" xr3:uid="{65FE1459-12EE-48D7-9049-6401DB368791}" name="Sett.11 - Data Inizio"/>
    <tableColumn id="163" xr3:uid="{84175D3C-26FD-481C-8400-C62E01387F85}" name="Sett.11 - Data Fine"/>
    <tableColumn id="164" xr3:uid="{E59416AB-E20B-4A41-BC24-7A9AC82D11B6}" name="Sett.11 - Giorni assistenza"/>
    <tableColumn id="165" xr3:uid="{7CAC60B7-24A7-4388-A8F9-E7C2A631F656}" name="Sett.11 - Pasti settimana"/>
    <tableColumn id="166" xr3:uid="{F2F76D31-A2BC-4C6B-8667-01EA18618D37}" name="Sett.11 - Ore assistenza"/>
    <tableColumn id="167" xr3:uid="{9A01BA0E-8A48-4A5E-8616-11F9246EBCD1}" name="Sett.11 - N. Bambini"/>
    <tableColumn id="168" xr3:uid="{FC013E0F-CDF9-4DC5-BFEC-8D6068DA124D}" name="Sett.11 - Quota partecipazione"/>
    <tableColumn id="169" xr3:uid="{2D8548EA-F530-4B9C-8CEF-585FFBB0D2C9}" name="Sett.11 - Personale assist. riconosc."/>
    <tableColumn id="170" xr3:uid="{1167AFBD-F625-4216-834C-55C3727AFDBD}" name="Sett.11 - N. Bambini 104"/>
    <tableColumn id="171" xr3:uid="{77DACEA9-F76E-4E87-8C97-6F6A219F2E0C}" name="Sett.11 - Personale assist. riconosc. 104"/>
    <tableColumn id="172" xr3:uid="{0DA76DEE-F878-4168-BAA8-548D29C15A05}" name="Sett.11 - Quota part. 104"/>
    <tableColumn id="115" xr3:uid="{42A55239-7EDD-4D91-A6EF-3134D9131ED7}" name="Tot. - Settimane totali"/>
    <tableColumn id="161" xr3:uid="{3750A32D-8701-473D-92CC-9D6709E22B43}" name="Tot. - Giorni assistenza" dataDxfId="8"/>
    <tableColumn id="116" xr3:uid="{F19271A1-634E-42F2-A731-9DB570496DCA}" name="Tot. - Pranzi"/>
    <tableColumn id="117" xr3:uid="{9D661C0B-9C44-4DF8-B4AC-FECC805FB916}" name="Tot. - Ore progetto"/>
    <tableColumn id="118" xr3:uid="{12AE2A01-6A35-4A68-8465-095B8FFB9BF5}" name="Tot. - Bambini iscritti"/>
    <tableColumn id="119" xr3:uid="{D500FB3D-CCBC-4574-82A9-07D82CD802DC}" name="Tot. - Assistenti riconosc."/>
    <tableColumn id="120" xr3:uid="{61B4F697-FC03-4784-88A9-8800D04F7152}" name="Tot. - Bambini legge 104"/>
    <tableColumn id="121" xr3:uid="{320F08FC-5988-4AC7-A5DC-16A52A8E263A}" name="Tot. - Assistenti riconosc. 104"/>
    <tableColumn id="123" xr3:uid="{7F30B3BC-9515-4AE8-B96A-E3B83232D4A7}" name="Uscite - Dir. pedagogica"/>
    <tableColumn id="124" xr3:uid="{1884993C-3092-4E31-840C-FF08A425441E}" name="Uscite - Personale assist."/>
    <tableColumn id="125" xr3:uid="{67767737-39F1-4E55-A735-7A9532601B16}" name="Uscite - Personale assist. 104"/>
    <tableColumn id="126" xr3:uid="{0516B1DD-611D-4819-8B08-1491D12CE616}" name="Uscite - Sostituzione"/>
    <tableColumn id="127" xr3:uid="{7FAC8D55-8FBD-4310-9970-FF7B9CB7BC88}" name="Uscite - Ristorazione"/>
    <tableColumn id="128" xr3:uid="{6B1993A4-650B-43C2-84AF-5DCCC3DEE23F}" name="Uscite - Costi residui"/>
    <tableColumn id="129" xr3:uid="{D065B579-9D9E-4799-A690-E91E186B0F4E}" name="Uscite - Locazione"/>
    <tableColumn id="130" xr3:uid="{9A7B686E-2F28-4E26-AD93-83F1446E55B5}" name="Uscite - Totale"/>
    <tableColumn id="131" xr3:uid="{294467A7-18E3-4E0E-9940-CE4D1E8ACB0A}" name="Entrate - Comune"/>
    <tableColumn id="132" xr3:uid="{3D8B5794-97B6-453C-B370-583AD778C82E}" name="Entrate - Sponsor"/>
    <tableColumn id="133" xr3:uid="{CF36941D-44F1-4509-87FB-B448917EBD61}" name="Entrate - Altre"/>
    <tableColumn id="134" xr3:uid="{A508CD5E-5AFB-4E8A-A40D-010FFABCB63C}" name="Entrate - Quote partecip."/>
    <tableColumn id="135" xr3:uid="{BACB4776-D63A-4F98-BBAB-C5A9915EEB35}" name="Entrate - Mezzi propri"/>
    <tableColumn id="136" xr3:uid="{EDB51F62-1927-48F3-A923-773C98F38008}" name="Entrate - Totale"/>
    <tableColumn id="137" xr3:uid="{1AF013A1-E68F-4ECA-B9C8-AF39214A0B0B}" name="Tariffa - Dir. pedagogica"/>
    <tableColumn id="138" xr3:uid="{0BE42F92-F523-4484-A584-24D372D46867}" name="Tariffa - Personale assist."/>
    <tableColumn id="139" xr3:uid="{1E19A4D7-7009-4115-B790-0DC09E657B72}" name="Tariffa - Personale assist. 104"/>
    <tableColumn id="140" xr3:uid="{D5766F5C-BA7D-4A2E-AED0-B492080F154F}" name="Tariffa - Sostituzione"/>
    <tableColumn id="141" xr3:uid="{BEA03E0D-C842-4BD2-BAE8-B50BAC643A70}" name="Tariffa - Ristorazione"/>
    <tableColumn id="142" xr3:uid="{FB25AE63-6079-4A43-A62A-B4755EFDD7D3}" name="Tariffa - Costi residui"/>
    <tableColumn id="143" xr3:uid="{AD3EDC68-26C8-4EFD-AECF-C8562CA871B2}" name="Ore - Dir. pedagogica"/>
    <tableColumn id="144" xr3:uid="{AD312E4F-716F-4B19-939E-38E96C0BED6D}" name="Ore - Personale assist."/>
    <tableColumn id="145" xr3:uid="{489E5589-3CC9-4D15-8505-67283C653562}" name="Ore - Personale assist. 104"/>
    <tableColumn id="146" xr3:uid="{E9496885-88EF-4546-96A8-CF38EC61E0E9}" name="Calc. - Dir. pedagogica"/>
    <tableColumn id="147" xr3:uid="{CC9FBB37-CBD0-4C18-A280-0B5BADC485C4}" name="Calc. - Personale assist."/>
    <tableColumn id="148" xr3:uid="{A42A1469-2503-4C8D-87A6-95B9EDF32361}" name="Calc. - Personale assist. 104"/>
    <tableColumn id="149" xr3:uid="{4E5A00D0-B9BC-40C4-A2F4-8BD13A2D8EB9}" name="Calc. - Sostituzione"/>
    <tableColumn id="150" xr3:uid="{18B66A15-2333-4289-9440-8AB5DFDDE1C0}" name="Calc. - Ristorazione"/>
    <tableColumn id="151" xr3:uid="{D76E466F-51AE-46C0-B2D2-2FB53FD1F0A1}" name="Calc. - Costi residui"/>
    <tableColumn id="152" xr3:uid="{2A698D96-9BFB-440B-A69B-451242D908A0}" name="Calc. - Locazione"/>
    <tableColumn id="153" xr3:uid="{BF1628F5-02A3-4E7E-A22D-70F523672900}" name="Calc. - Totale costi ammissibili"/>
    <tableColumn id="154" xr3:uid="{686106BD-A267-41B5-AD1B-191F37310D69}" name="Quote partecip. ammissibili"/>
    <tableColumn id="155" xr3:uid="{5B04CA7B-8BA0-4AD0-AD67-1CF50A8FF02D}" name="Differenza uscite-entrate"/>
    <tableColumn id="156" xr3:uid="{C232D92B-EEE5-43A2-9B79-651751C9C458}" name="Contributo su costi amm."/>
    <tableColumn id="157" xr3:uid="{98CF032B-1976-464F-8D86-CF8E918C8531}" name="Importo contributo richiesto"/>
    <tableColumn id="158" xr3:uid="{37534946-EC5B-43B0-BADA-415081B40F30}" name="Anticipo richiesto"/>
    <tableColumn id="159" xr3:uid="{1C3144D8-5739-47C9-A64E-E411E811218A}" name="Anticipo 50%"/>
    <tableColumn id="160" xr3:uid="{A9CE8766-8743-4C18-A133-1245C2344CAC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I20"/>
  <sheetViews>
    <sheetView showGridLines="0" tabSelected="1" zoomScale="89" zoomScaleNormal="89" workbookViewId="0">
      <selection activeCell="A6" sqref="A6:C6"/>
    </sheetView>
  </sheetViews>
  <sheetFormatPr baseColWidth="10" defaultColWidth="11.42578125" defaultRowHeight="15" x14ac:dyDescent="0.25"/>
  <cols>
    <col min="2" max="2" width="79.7109375" customWidth="1"/>
    <col min="3" max="3" width="49.28515625" customWidth="1"/>
  </cols>
  <sheetData>
    <row r="1" spans="1:9" x14ac:dyDescent="0.25">
      <c r="A1" s="150" t="s">
        <v>187</v>
      </c>
      <c r="B1" s="150"/>
      <c r="C1" s="150"/>
    </row>
    <row r="2" spans="1:9" ht="22.15" customHeight="1" x14ac:dyDescent="0.25">
      <c r="A2" s="150"/>
      <c r="B2" s="150"/>
      <c r="C2" s="150"/>
    </row>
    <row r="5" spans="1:9" ht="25.5" customHeight="1" x14ac:dyDescent="0.25">
      <c r="A5" s="153" t="s">
        <v>0</v>
      </c>
      <c r="B5" s="153"/>
      <c r="C5" s="153"/>
    </row>
    <row r="6" spans="1:9" ht="27.75" customHeight="1" x14ac:dyDescent="0.25">
      <c r="A6" s="154" t="s">
        <v>1</v>
      </c>
      <c r="B6" s="154"/>
      <c r="C6" s="154"/>
    </row>
    <row r="7" spans="1:9" ht="23.25" customHeight="1" x14ac:dyDescent="0.25">
      <c r="A7" s="7">
        <v>1</v>
      </c>
      <c r="B7" s="143" t="s">
        <v>2</v>
      </c>
      <c r="C7" s="143"/>
    </row>
    <row r="8" spans="1:9" ht="27" customHeight="1" x14ac:dyDescent="0.25">
      <c r="A8" s="8">
        <v>2</v>
      </c>
      <c r="B8" s="144" t="s">
        <v>3</v>
      </c>
      <c r="C8" s="144"/>
    </row>
    <row r="9" spans="1:9" ht="24.75" customHeight="1" x14ac:dyDescent="0.25">
      <c r="A9" s="7">
        <v>3</v>
      </c>
      <c r="B9" s="143" t="s">
        <v>4</v>
      </c>
      <c r="C9" s="143"/>
      <c r="E9" s="9"/>
    </row>
    <row r="10" spans="1:9" ht="25.5" customHeight="1" x14ac:dyDescent="0.25">
      <c r="A10" s="151">
        <v>4</v>
      </c>
      <c r="B10" s="155" t="s">
        <v>5</v>
      </c>
      <c r="C10" s="155"/>
    </row>
    <row r="11" spans="1:9" ht="45" customHeight="1" x14ac:dyDescent="0.25">
      <c r="A11" s="151"/>
      <c r="B11" s="156" t="s">
        <v>6</v>
      </c>
      <c r="C11" s="156"/>
      <c r="I11" s="10"/>
    </row>
    <row r="12" spans="1:9" ht="38.25" customHeight="1" x14ac:dyDescent="0.25">
      <c r="A12" s="151"/>
      <c r="B12" s="157" t="s">
        <v>7</v>
      </c>
      <c r="C12" s="157"/>
      <c r="D12" s="10"/>
    </row>
    <row r="13" spans="1:9" ht="32.25" customHeight="1" x14ac:dyDescent="0.25">
      <c r="A13" s="7">
        <v>5</v>
      </c>
      <c r="B13" s="143" t="s">
        <v>8</v>
      </c>
      <c r="C13" s="143"/>
    </row>
    <row r="14" spans="1:9" ht="28.5" customHeight="1" x14ac:dyDescent="0.25">
      <c r="A14" s="8">
        <v>6</v>
      </c>
      <c r="B14" s="144" t="s">
        <v>9</v>
      </c>
      <c r="C14" s="144"/>
    </row>
    <row r="15" spans="1:9" ht="30.75" customHeight="1" x14ac:dyDescent="0.25">
      <c r="A15" s="11">
        <v>7</v>
      </c>
      <c r="B15" s="152" t="s">
        <v>188</v>
      </c>
      <c r="C15" s="152"/>
    </row>
    <row r="16" spans="1:9" ht="30.75" customHeight="1" x14ac:dyDescent="0.25">
      <c r="A16" s="11">
        <v>8</v>
      </c>
      <c r="B16" s="148" t="s">
        <v>189</v>
      </c>
      <c r="C16" s="149"/>
    </row>
    <row r="17" spans="1:3" ht="30.75" customHeight="1" thickBot="1" x14ac:dyDescent="0.3">
      <c r="A17" s="12"/>
      <c r="B17" s="13"/>
      <c r="C17" s="14"/>
    </row>
    <row r="18" spans="1:3" ht="21.75" customHeight="1" x14ac:dyDescent="0.25">
      <c r="A18" s="145" t="s">
        <v>10</v>
      </c>
      <c r="B18" s="146"/>
      <c r="C18" s="147"/>
    </row>
    <row r="19" spans="1:3" ht="43.5" customHeight="1" thickBot="1" x14ac:dyDescent="0.3">
      <c r="A19" s="140" t="s">
        <v>11</v>
      </c>
      <c r="B19" s="141"/>
      <c r="C19" s="142"/>
    </row>
    <row r="20" spans="1:3" x14ac:dyDescent="0.25">
      <c r="A20" s="10"/>
    </row>
  </sheetData>
  <sheetProtection algorithmName="SHA-512" hashValue="Erl5+tcg/dcqMnDujvgrXHL2450IaAPVglmTHuOb0RxL3aaaTf4Z/P0wvsjH6BpnJrnUXYBkbvU+pu/448xRDA==" saltValue="ug8vbEehguaiilWzGGsySA==" spinCount="100000" sheet="1" selectLockedCells="1"/>
  <mergeCells count="16">
    <mergeCell ref="A1:C2"/>
    <mergeCell ref="A10:A12"/>
    <mergeCell ref="B15:C15"/>
    <mergeCell ref="A5:C5"/>
    <mergeCell ref="A6:C6"/>
    <mergeCell ref="B7:C7"/>
    <mergeCell ref="B8:C8"/>
    <mergeCell ref="B9:C9"/>
    <mergeCell ref="B10:C10"/>
    <mergeCell ref="B11:C11"/>
    <mergeCell ref="B12:C12"/>
    <mergeCell ref="A19:C19"/>
    <mergeCell ref="B13:C13"/>
    <mergeCell ref="B14:C14"/>
    <mergeCell ref="A18:C18"/>
    <mergeCell ref="B16:C16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zoomScale="85" zoomScaleNormal="85" workbookViewId="0">
      <selection activeCell="C13" sqref="C13"/>
    </sheetView>
  </sheetViews>
  <sheetFormatPr baseColWidth="10" defaultColWidth="9.140625" defaultRowHeight="15" x14ac:dyDescent="0.25"/>
  <cols>
    <col min="1" max="1" width="57.140625" customWidth="1"/>
    <col min="2" max="2" width="33.28515625" customWidth="1"/>
    <col min="3" max="3" width="27.140625" customWidth="1"/>
    <col min="4" max="4" width="22.28515625" bestFit="1" customWidth="1"/>
    <col min="5" max="5" width="31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37" customFormat="1" ht="21" x14ac:dyDescent="0.35">
      <c r="A1" s="134" t="s">
        <v>184</v>
      </c>
      <c r="B1" s="158" t="s">
        <v>201</v>
      </c>
      <c r="C1" s="159"/>
      <c r="D1" s="135"/>
      <c r="E1" s="135"/>
      <c r="F1" s="135"/>
      <c r="G1" s="135"/>
      <c r="H1" s="135"/>
      <c r="I1" s="135"/>
      <c r="J1" s="135"/>
      <c r="K1" s="135"/>
      <c r="L1" s="136"/>
    </row>
    <row r="2" spans="1:16" ht="18.75" x14ac:dyDescent="0.3">
      <c r="A2" s="138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</row>
    <row r="3" spans="1:16" x14ac:dyDescent="0.25">
      <c r="A3" s="70"/>
      <c r="B3" s="59"/>
      <c r="C3" s="59"/>
      <c r="D3" s="59"/>
      <c r="E3" s="59"/>
      <c r="F3" s="59"/>
      <c r="G3" s="59"/>
      <c r="H3" s="59"/>
      <c r="I3" s="59"/>
      <c r="J3" s="59"/>
      <c r="K3" s="59"/>
      <c r="L3" s="68"/>
    </row>
    <row r="4" spans="1:16" s="99" customFormat="1" x14ac:dyDescent="0.25">
      <c r="A4" s="133" t="s">
        <v>202</v>
      </c>
      <c r="B4" s="2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6" s="99" customFormat="1" x14ac:dyDescent="0.25">
      <c r="A5" s="133" t="s">
        <v>13</v>
      </c>
      <c r="B5" s="21"/>
      <c r="C5" s="59"/>
      <c r="D5" s="59"/>
      <c r="E5" s="59"/>
      <c r="F5" s="59"/>
      <c r="G5" s="59"/>
      <c r="H5" s="59"/>
      <c r="I5" s="59"/>
      <c r="J5" s="100"/>
      <c r="K5" s="100"/>
      <c r="L5" s="101"/>
    </row>
    <row r="6" spans="1:16" s="99" customFormat="1" x14ac:dyDescent="0.25">
      <c r="A6" s="133" t="s">
        <v>14</v>
      </c>
      <c r="B6" s="21"/>
      <c r="C6" s="58"/>
      <c r="D6" s="59"/>
      <c r="E6" s="59"/>
      <c r="F6" s="59"/>
      <c r="G6" s="59"/>
      <c r="H6" s="59"/>
      <c r="I6" s="59"/>
      <c r="J6" s="100"/>
      <c r="K6" s="100"/>
      <c r="L6" s="101"/>
    </row>
    <row r="7" spans="1:16" s="99" customFormat="1" ht="15.75" thickBot="1" x14ac:dyDescent="0.3">
      <c r="A7" s="82"/>
      <c r="B7" s="100"/>
      <c r="C7" s="100"/>
      <c r="D7" s="59"/>
      <c r="E7" s="59"/>
      <c r="F7" s="59"/>
      <c r="G7" s="59"/>
      <c r="H7" s="59"/>
      <c r="I7" s="59"/>
      <c r="J7" s="100"/>
      <c r="K7" s="100"/>
      <c r="L7" s="101"/>
    </row>
    <row r="8" spans="1:16" s="99" customFormat="1" x14ac:dyDescent="0.25">
      <c r="A8" s="70"/>
      <c r="B8" s="59"/>
      <c r="C8" s="59"/>
      <c r="D8" s="59"/>
      <c r="E8" s="59"/>
      <c r="F8" s="59"/>
      <c r="G8" s="59"/>
      <c r="H8" s="59"/>
      <c r="I8" s="59"/>
      <c r="J8" s="172" t="s">
        <v>15</v>
      </c>
      <c r="K8" s="173"/>
      <c r="L8" s="174"/>
    </row>
    <row r="9" spans="1:16" s="132" customFormat="1" ht="129" customHeight="1" x14ac:dyDescent="0.25">
      <c r="A9" s="126" t="s">
        <v>16</v>
      </c>
      <c r="B9" s="127" t="s">
        <v>182</v>
      </c>
      <c r="C9" s="127" t="s">
        <v>183</v>
      </c>
      <c r="D9" s="127" t="s">
        <v>17</v>
      </c>
      <c r="E9" s="128" t="s">
        <v>18</v>
      </c>
      <c r="F9" s="128" t="s">
        <v>192</v>
      </c>
      <c r="G9" s="127" t="s">
        <v>185</v>
      </c>
      <c r="H9" s="127" t="s">
        <v>199</v>
      </c>
      <c r="I9" s="129" t="s">
        <v>19</v>
      </c>
      <c r="J9" s="130" t="s">
        <v>20</v>
      </c>
      <c r="K9" s="127" t="s">
        <v>19</v>
      </c>
      <c r="L9" s="131" t="s">
        <v>21</v>
      </c>
      <c r="M9" s="9" t="s">
        <v>22</v>
      </c>
    </row>
    <row r="10" spans="1:16" s="99" customFormat="1" x14ac:dyDescent="0.25">
      <c r="A10" s="125" t="s">
        <v>23</v>
      </c>
      <c r="B10" s="24"/>
      <c r="C10" s="24"/>
      <c r="D10" s="124" t="str">
        <f>IF(OR(B10="",C10=""),"",IF(C10-B10&lt;0,"Enddatum liegt vor Startdatum",IF(C10-B10+1&lt;4,"min. 4 Tage erforderlich",IF(C10-B10+1&gt;7,"Woche hat max. 7 Tage",C10-B10+1))))</f>
        <v/>
      </c>
      <c r="E10" s="22"/>
      <c r="F10" s="22"/>
      <c r="G10" s="22"/>
      <c r="H10" s="23"/>
      <c r="I10" s="123">
        <f>INT(G10/8)+IF(MOD(G10,8)&gt;=6,1,0)</f>
        <v>0</v>
      </c>
      <c r="J10" s="25"/>
      <c r="K10" s="121">
        <f>J10</f>
        <v>0</v>
      </c>
      <c r="L10" s="26"/>
      <c r="M10" t="str">
        <f>IF(COUNTA(B10:I10)=8,"ja","nein")</f>
        <v>nein</v>
      </c>
      <c r="N10" s="99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9" customFormat="1" x14ac:dyDescent="0.25">
      <c r="A11" s="125" t="s">
        <v>24</v>
      </c>
      <c r="B11" s="24"/>
      <c r="C11" s="24"/>
      <c r="D11" s="124" t="str">
        <f t="shared" ref="D11:D19" si="0">IF(OR(B11="",C11=""),"",IF(C11-B11&lt;0,"Enddatum liegt vor Startdatum",IF(C11-B11+1&lt;4,"min. 4 Tage erforderlich",IF(C11-B11+1&gt;7,"Woche hat max. 7 Tage",C11-B11+1))))</f>
        <v/>
      </c>
      <c r="E11" s="22"/>
      <c r="F11" s="22"/>
      <c r="G11" s="22"/>
      <c r="H11" s="23"/>
      <c r="I11" s="123">
        <f t="shared" ref="I11:I19" si="1">INT(G11/8)+IF(MOD(G11,8)&gt;=6,1,0)</f>
        <v>0</v>
      </c>
      <c r="J11" s="25"/>
      <c r="K11" s="122">
        <f t="shared" ref="K11:K19" si="2">J11</f>
        <v>0</v>
      </c>
      <c r="L11" s="27"/>
      <c r="M11" t="str">
        <f t="shared" ref="M11:M19" si="3">IF(COUNTA(B11:I11)=8,"ja","nein")</f>
        <v>nein</v>
      </c>
      <c r="N11" s="99" t="str">
        <f t="shared" ref="N11:N19" si="4">IF(J11&gt;0,"ja","nein")</f>
        <v>nein</v>
      </c>
      <c r="O11">
        <f t="shared" ref="O11:O19" si="5">(MIN(F11,45)+5)*I11</f>
        <v>0</v>
      </c>
      <c r="P11">
        <f t="shared" ref="P11:P19" si="6">(MIN(F11,45)+5)*K11</f>
        <v>0</v>
      </c>
    </row>
    <row r="12" spans="1:16" s="99" customFormat="1" x14ac:dyDescent="0.25">
      <c r="A12" s="125" t="s">
        <v>25</v>
      </c>
      <c r="B12" s="24"/>
      <c r="C12" s="24"/>
      <c r="D12" s="124" t="str">
        <f t="shared" si="0"/>
        <v/>
      </c>
      <c r="E12" s="22"/>
      <c r="F12" s="22"/>
      <c r="G12" s="22"/>
      <c r="H12" s="23"/>
      <c r="I12" s="123">
        <f t="shared" si="1"/>
        <v>0</v>
      </c>
      <c r="J12" s="25"/>
      <c r="K12" s="122">
        <f t="shared" si="2"/>
        <v>0</v>
      </c>
      <c r="L12" s="27"/>
      <c r="M12" t="str">
        <f t="shared" si="3"/>
        <v>nein</v>
      </c>
      <c r="N12" s="99" t="str">
        <f t="shared" si="4"/>
        <v>nein</v>
      </c>
      <c r="O12">
        <f t="shared" si="5"/>
        <v>0</v>
      </c>
      <c r="P12">
        <f t="shared" si="6"/>
        <v>0</v>
      </c>
    </row>
    <row r="13" spans="1:16" s="99" customFormat="1" x14ac:dyDescent="0.25">
      <c r="A13" s="125" t="s">
        <v>26</v>
      </c>
      <c r="B13" s="24"/>
      <c r="C13" s="24"/>
      <c r="D13" s="124" t="str">
        <f t="shared" si="0"/>
        <v/>
      </c>
      <c r="E13" s="22"/>
      <c r="F13" s="22"/>
      <c r="G13" s="22"/>
      <c r="H13" s="23"/>
      <c r="I13" s="123">
        <f t="shared" si="1"/>
        <v>0</v>
      </c>
      <c r="J13" s="25"/>
      <c r="K13" s="122">
        <f t="shared" si="2"/>
        <v>0</v>
      </c>
      <c r="L13" s="27"/>
      <c r="M13" t="str">
        <f t="shared" si="3"/>
        <v>nein</v>
      </c>
      <c r="N13" s="99" t="str">
        <f t="shared" si="4"/>
        <v>nein</v>
      </c>
      <c r="O13">
        <f t="shared" si="5"/>
        <v>0</v>
      </c>
      <c r="P13">
        <f t="shared" si="6"/>
        <v>0</v>
      </c>
    </row>
    <row r="14" spans="1:16" s="99" customFormat="1" x14ac:dyDescent="0.25">
      <c r="A14" s="125" t="s">
        <v>27</v>
      </c>
      <c r="B14" s="24"/>
      <c r="C14" s="24"/>
      <c r="D14" s="124" t="str">
        <f t="shared" si="0"/>
        <v/>
      </c>
      <c r="E14" s="22"/>
      <c r="F14" s="22"/>
      <c r="G14" s="22"/>
      <c r="H14" s="23"/>
      <c r="I14" s="123">
        <f t="shared" si="1"/>
        <v>0</v>
      </c>
      <c r="J14" s="25"/>
      <c r="K14" s="122">
        <f t="shared" si="2"/>
        <v>0</v>
      </c>
      <c r="L14" s="27"/>
      <c r="M14" t="str">
        <f t="shared" si="3"/>
        <v>nein</v>
      </c>
      <c r="N14" s="99" t="str">
        <f t="shared" si="4"/>
        <v>nein</v>
      </c>
      <c r="O14">
        <f t="shared" si="5"/>
        <v>0</v>
      </c>
      <c r="P14">
        <f t="shared" si="6"/>
        <v>0</v>
      </c>
    </row>
    <row r="15" spans="1:16" s="99" customFormat="1" x14ac:dyDescent="0.25">
      <c r="A15" s="125" t="s">
        <v>28</v>
      </c>
      <c r="B15" s="24"/>
      <c r="C15" s="24"/>
      <c r="D15" s="124" t="str">
        <f t="shared" si="0"/>
        <v/>
      </c>
      <c r="E15" s="22"/>
      <c r="F15" s="22"/>
      <c r="G15" s="22"/>
      <c r="H15" s="23"/>
      <c r="I15" s="123">
        <f t="shared" si="1"/>
        <v>0</v>
      </c>
      <c r="J15" s="25"/>
      <c r="K15" s="122">
        <f t="shared" si="2"/>
        <v>0</v>
      </c>
      <c r="L15" s="27"/>
      <c r="M15" t="str">
        <f t="shared" si="3"/>
        <v>nein</v>
      </c>
      <c r="N15" s="99" t="str">
        <f t="shared" si="4"/>
        <v>nein</v>
      </c>
      <c r="O15">
        <f t="shared" si="5"/>
        <v>0</v>
      </c>
      <c r="P15">
        <f t="shared" si="6"/>
        <v>0</v>
      </c>
    </row>
    <row r="16" spans="1:16" s="99" customFormat="1" x14ac:dyDescent="0.25">
      <c r="A16" s="125" t="s">
        <v>29</v>
      </c>
      <c r="B16" s="24"/>
      <c r="C16" s="24"/>
      <c r="D16" s="124" t="str">
        <f t="shared" si="0"/>
        <v/>
      </c>
      <c r="E16" s="22"/>
      <c r="F16" s="22"/>
      <c r="G16" s="22"/>
      <c r="H16" s="23"/>
      <c r="I16" s="123">
        <f t="shared" si="1"/>
        <v>0</v>
      </c>
      <c r="J16" s="25"/>
      <c r="K16" s="122">
        <f t="shared" si="2"/>
        <v>0</v>
      </c>
      <c r="L16" s="27"/>
      <c r="M16" t="str">
        <f t="shared" si="3"/>
        <v>nein</v>
      </c>
      <c r="N16" s="99" t="str">
        <f t="shared" si="4"/>
        <v>nein</v>
      </c>
      <c r="O16">
        <f t="shared" si="5"/>
        <v>0</v>
      </c>
      <c r="P16">
        <f t="shared" si="6"/>
        <v>0</v>
      </c>
    </row>
    <row r="17" spans="1:16" s="99" customFormat="1" x14ac:dyDescent="0.25">
      <c r="A17" s="125" t="s">
        <v>30</v>
      </c>
      <c r="B17" s="24"/>
      <c r="C17" s="24"/>
      <c r="D17" s="124" t="str">
        <f t="shared" si="0"/>
        <v/>
      </c>
      <c r="E17" s="22"/>
      <c r="F17" s="22"/>
      <c r="G17" s="22"/>
      <c r="H17" s="23"/>
      <c r="I17" s="123">
        <f t="shared" si="1"/>
        <v>0</v>
      </c>
      <c r="J17" s="25"/>
      <c r="K17" s="122">
        <f t="shared" si="2"/>
        <v>0</v>
      </c>
      <c r="L17" s="27"/>
      <c r="M17" t="str">
        <f t="shared" si="3"/>
        <v>nein</v>
      </c>
      <c r="N17" s="99" t="str">
        <f t="shared" si="4"/>
        <v>nein</v>
      </c>
      <c r="O17">
        <f t="shared" si="5"/>
        <v>0</v>
      </c>
      <c r="P17">
        <f t="shared" si="6"/>
        <v>0</v>
      </c>
    </row>
    <row r="18" spans="1:16" s="99" customFormat="1" x14ac:dyDescent="0.25">
      <c r="A18" s="125" t="s">
        <v>31</v>
      </c>
      <c r="B18" s="24"/>
      <c r="C18" s="24"/>
      <c r="D18" s="124" t="str">
        <f t="shared" si="0"/>
        <v/>
      </c>
      <c r="E18" s="22"/>
      <c r="F18" s="22"/>
      <c r="G18" s="22"/>
      <c r="H18" s="23"/>
      <c r="I18" s="123">
        <f t="shared" si="1"/>
        <v>0</v>
      </c>
      <c r="J18" s="25"/>
      <c r="K18" s="122">
        <f t="shared" si="2"/>
        <v>0</v>
      </c>
      <c r="L18" s="27"/>
      <c r="M18" t="str">
        <f t="shared" si="3"/>
        <v>nein</v>
      </c>
      <c r="N18" s="99" t="str">
        <f t="shared" si="4"/>
        <v>nein</v>
      </c>
      <c r="O18">
        <f t="shared" si="5"/>
        <v>0</v>
      </c>
      <c r="P18">
        <f t="shared" si="6"/>
        <v>0</v>
      </c>
    </row>
    <row r="19" spans="1:16" s="99" customFormat="1" x14ac:dyDescent="0.25">
      <c r="A19" s="125" t="s">
        <v>32</v>
      </c>
      <c r="B19" s="24"/>
      <c r="C19" s="24"/>
      <c r="D19" s="124" t="str">
        <f t="shared" si="0"/>
        <v/>
      </c>
      <c r="E19" s="22"/>
      <c r="F19" s="22"/>
      <c r="G19" s="22"/>
      <c r="H19" s="23"/>
      <c r="I19" s="123">
        <f t="shared" si="1"/>
        <v>0</v>
      </c>
      <c r="J19" s="25"/>
      <c r="K19" s="122">
        <f t="shared" si="2"/>
        <v>0</v>
      </c>
      <c r="L19" s="27"/>
      <c r="M19" t="str">
        <f t="shared" si="3"/>
        <v>nein</v>
      </c>
      <c r="N19" s="99" t="str">
        <f t="shared" si="4"/>
        <v>nein</v>
      </c>
      <c r="O19">
        <f t="shared" si="5"/>
        <v>0</v>
      </c>
      <c r="P19">
        <f t="shared" si="6"/>
        <v>0</v>
      </c>
    </row>
    <row r="20" spans="1:16" s="99" customFormat="1" x14ac:dyDescent="0.25">
      <c r="A20" s="125" t="s">
        <v>363</v>
      </c>
      <c r="B20" s="24"/>
      <c r="C20" s="24"/>
      <c r="D20" s="124" t="str">
        <f>IF(OR(B20="",C20=""),"",IF(C20-B20&lt;0,"Enddatum liegt vor Startdatum",IF(C20-B20+1&lt;4,"min. 4 Tage erforderlich",IF(C20-B20+1&gt;7,"Woche hat max. 7 Tage",C20-B20+1))))</f>
        <v/>
      </c>
      <c r="E20" s="41"/>
      <c r="F20" s="41"/>
      <c r="G20" s="41"/>
      <c r="H20" s="42"/>
      <c r="I20" s="123">
        <f>INT(G20/8)+IF(MOD(G20,8)&gt;=6,1,0)</f>
        <v>0</v>
      </c>
      <c r="J20" s="43"/>
      <c r="K20" s="121">
        <f>J20</f>
        <v>0</v>
      </c>
      <c r="L20" s="44"/>
      <c r="M20" t="str">
        <f>IF(COUNTA(B20:I20)=8,"ja","nein")</f>
        <v>nein</v>
      </c>
      <c r="N20" s="99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9" customFormat="1" ht="15.75" thickBot="1" x14ac:dyDescent="0.3">
      <c r="A21" s="92" t="s">
        <v>33</v>
      </c>
      <c r="B21" s="93">
        <f>COUNTIF(M10:M20,"ja")</f>
        <v>0</v>
      </c>
      <c r="C21" s="94"/>
      <c r="D21" s="94">
        <f>SUM(D10:D20)</f>
        <v>0</v>
      </c>
      <c r="E21" s="94">
        <f>SUM(E10:E20)</f>
        <v>0</v>
      </c>
      <c r="F21" s="94">
        <f>SUM(F10:F20)</f>
        <v>0</v>
      </c>
      <c r="G21" s="94">
        <f>SUM(G10:G20)</f>
        <v>0</v>
      </c>
      <c r="H21" s="94"/>
      <c r="I21" s="95">
        <f>SUM(I10:I20)</f>
        <v>0</v>
      </c>
      <c r="J21" s="96">
        <f>COUNTIF(N10:N20,"ja")</f>
        <v>0</v>
      </c>
      <c r="K21" s="97">
        <f>SUM(K10:K20)</f>
        <v>0</v>
      </c>
      <c r="L21" s="98"/>
      <c r="O21" s="99">
        <f>SUM(O10:O20)</f>
        <v>0</v>
      </c>
      <c r="P21" s="99">
        <f>SUM(P10:P20)</f>
        <v>0</v>
      </c>
    </row>
    <row r="22" spans="1:16" s="99" customFormat="1" x14ac:dyDescent="0.25">
      <c r="A22" s="8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6" x14ac:dyDescent="0.25">
      <c r="A23" s="102" t="s">
        <v>34</v>
      </c>
      <c r="B23" s="103">
        <f>SUM(I10:I20)</f>
        <v>0</v>
      </c>
      <c r="C23" s="104" t="s">
        <v>35</v>
      </c>
      <c r="D23" s="59"/>
      <c r="E23" s="59"/>
      <c r="F23" s="59"/>
      <c r="G23" s="59"/>
      <c r="H23" s="59"/>
      <c r="I23" s="59"/>
      <c r="J23" s="59"/>
      <c r="K23" s="59"/>
      <c r="L23" s="68"/>
    </row>
    <row r="24" spans="1:16" x14ac:dyDescent="0.25">
      <c r="A24" s="105" t="s">
        <v>36</v>
      </c>
      <c r="B24" s="106">
        <v>5</v>
      </c>
      <c r="C24" s="107" t="s">
        <v>37</v>
      </c>
      <c r="D24" s="59"/>
      <c r="E24" s="59"/>
      <c r="F24" s="59"/>
      <c r="G24" s="59"/>
      <c r="H24" s="59"/>
      <c r="I24" s="59"/>
      <c r="J24" s="59"/>
      <c r="K24" s="59"/>
      <c r="L24" s="68"/>
    </row>
    <row r="25" spans="1:16" x14ac:dyDescent="0.25">
      <c r="A25" s="105" t="s">
        <v>186</v>
      </c>
      <c r="B25" s="108">
        <f>B23</f>
        <v>0</v>
      </c>
      <c r="C25" s="109"/>
      <c r="D25" s="59"/>
      <c r="E25" s="59"/>
      <c r="F25" s="59"/>
      <c r="G25" s="59"/>
      <c r="H25" s="59"/>
      <c r="I25" s="59"/>
      <c r="J25" s="59"/>
      <c r="K25" s="59"/>
      <c r="L25" s="68"/>
    </row>
    <row r="26" spans="1:16" x14ac:dyDescent="0.25">
      <c r="A26" s="105" t="s">
        <v>197</v>
      </c>
      <c r="B26" s="110">
        <v>1</v>
      </c>
      <c r="C26" s="109"/>
      <c r="D26" s="59"/>
      <c r="E26" s="59"/>
      <c r="F26" s="59"/>
      <c r="G26" s="59"/>
      <c r="H26" s="59"/>
      <c r="I26" s="59"/>
      <c r="J26" s="59"/>
      <c r="K26" s="59"/>
      <c r="L26" s="68"/>
    </row>
    <row r="27" spans="1:16" x14ac:dyDescent="0.25">
      <c r="A27" s="111" t="s">
        <v>38</v>
      </c>
      <c r="B27" s="6">
        <v>35</v>
      </c>
      <c r="C27" s="112" t="s">
        <v>39</v>
      </c>
      <c r="D27" s="59"/>
      <c r="E27" s="59"/>
      <c r="F27" s="59"/>
      <c r="G27" s="59"/>
      <c r="H27" s="59"/>
      <c r="I27" s="59"/>
      <c r="J27" s="59"/>
      <c r="K27" s="59"/>
      <c r="L27" s="68"/>
    </row>
    <row r="28" spans="1:16" x14ac:dyDescent="0.25">
      <c r="A28" s="7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8"/>
    </row>
    <row r="29" spans="1:16" x14ac:dyDescent="0.25">
      <c r="A29" s="70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8"/>
    </row>
    <row r="30" spans="1:16" s="99" customFormat="1" x14ac:dyDescent="0.25">
      <c r="A30" s="167" t="s">
        <v>40</v>
      </c>
      <c r="B30" s="168"/>
      <c r="C30" s="100"/>
      <c r="D30" s="113"/>
      <c r="E30" s="164" t="s">
        <v>41</v>
      </c>
      <c r="F30" s="165"/>
      <c r="G30" s="165"/>
      <c r="H30" s="166"/>
      <c r="I30" s="100"/>
      <c r="J30" s="100"/>
      <c r="K30" s="59"/>
      <c r="L30" s="101"/>
    </row>
    <row r="31" spans="1:16" ht="15.75" x14ac:dyDescent="0.25">
      <c r="A31" s="162" t="s">
        <v>42</v>
      </c>
      <c r="B31" s="163"/>
      <c r="C31" s="114"/>
      <c r="D31" s="59"/>
      <c r="E31" s="178" t="s">
        <v>43</v>
      </c>
      <c r="F31" s="179"/>
      <c r="G31" s="179"/>
      <c r="H31" s="180"/>
      <c r="I31" s="59"/>
      <c r="J31" s="59"/>
      <c r="K31" s="59"/>
      <c r="L31" s="68"/>
    </row>
    <row r="32" spans="1:16" ht="29.25" customHeight="1" x14ac:dyDescent="0.25">
      <c r="A32" s="115"/>
      <c r="B32" s="116"/>
      <c r="C32" s="114"/>
      <c r="D32" s="59"/>
      <c r="E32" s="117"/>
      <c r="F32" s="118" t="s">
        <v>198</v>
      </c>
      <c r="G32" s="119" t="s">
        <v>44</v>
      </c>
      <c r="H32" s="120" t="s">
        <v>45</v>
      </c>
      <c r="I32" s="59"/>
      <c r="J32" s="59"/>
      <c r="K32" s="59"/>
      <c r="L32" s="68"/>
    </row>
    <row r="33" spans="1:52" x14ac:dyDescent="0.25">
      <c r="A33" s="91" t="s">
        <v>46</v>
      </c>
      <c r="B33" s="17"/>
      <c r="C33" s="3"/>
      <c r="D33" s="59"/>
      <c r="E33" s="88" t="s">
        <v>46</v>
      </c>
      <c r="F33" s="17"/>
      <c r="G33" s="4">
        <f>B26*(G21+SUM(J10:J20))</f>
        <v>0</v>
      </c>
      <c r="H33" s="5">
        <f>G33*F33</f>
        <v>0</v>
      </c>
      <c r="I33" s="66"/>
      <c r="J33" s="59"/>
      <c r="K33" s="59"/>
      <c r="L33" s="68"/>
    </row>
    <row r="34" spans="1:52" x14ac:dyDescent="0.25">
      <c r="A34" s="91" t="s">
        <v>47</v>
      </c>
      <c r="B34" s="17"/>
      <c r="C34" s="3"/>
      <c r="D34" s="59"/>
      <c r="E34" s="89" t="s">
        <v>47</v>
      </c>
      <c r="F34" s="17"/>
      <c r="G34" s="86">
        <f>O21</f>
        <v>0</v>
      </c>
      <c r="H34" s="5">
        <f>G34*F34</f>
        <v>0</v>
      </c>
      <c r="I34" s="59"/>
      <c r="J34" s="59"/>
      <c r="K34" s="87"/>
      <c r="L34" s="68"/>
    </row>
    <row r="35" spans="1:52" x14ac:dyDescent="0.25">
      <c r="A35" s="91" t="s">
        <v>190</v>
      </c>
      <c r="B35" s="17"/>
      <c r="C35" s="3"/>
      <c r="D35" s="90"/>
      <c r="E35" s="89" t="s">
        <v>48</v>
      </c>
      <c r="F35" s="17"/>
      <c r="G35" s="4">
        <f>P21</f>
        <v>0</v>
      </c>
      <c r="H35" s="5">
        <f>F35*G35</f>
        <v>0</v>
      </c>
      <c r="I35" s="59"/>
      <c r="J35" s="59"/>
      <c r="K35" s="59"/>
      <c r="L35" s="68"/>
    </row>
    <row r="36" spans="1:52" x14ac:dyDescent="0.25">
      <c r="A36" s="91" t="s">
        <v>49</v>
      </c>
      <c r="B36" s="17"/>
      <c r="C36" s="3"/>
      <c r="D36" s="90"/>
      <c r="E36" s="89" t="s">
        <v>50</v>
      </c>
      <c r="F36" s="18"/>
      <c r="G36" s="59"/>
      <c r="H36" s="5">
        <f>F34*G34*F36</f>
        <v>0</v>
      </c>
      <c r="I36" s="87"/>
      <c r="J36" s="66"/>
      <c r="K36" s="59"/>
      <c r="L36" s="68"/>
    </row>
    <row r="37" spans="1:52" x14ac:dyDescent="0.25">
      <c r="A37" s="91" t="s">
        <v>51</v>
      </c>
      <c r="B37" s="17"/>
      <c r="C37" s="3"/>
      <c r="D37" s="59"/>
      <c r="E37" s="89" t="s">
        <v>51</v>
      </c>
      <c r="F37" s="19"/>
      <c r="G37" s="59"/>
      <c r="H37" s="5">
        <f>(G10+I10+J10+K10)*E10*F37+(G11+I11+J11+K11)*E11*F37+(G12+I12+J12+K12)*E12*F37+(G13+I13+J13+K13)*E13*F37+(G14+I14+J14+K14)*E14*F37+(G15+I15+J15+K15)*E15*F37+(G16+I16+J16+K16)*E16*F37+(G17+I17+J17+K17)*E17*F37+(G18+I18+J18+K18)*E18*F37+(G19+I19+J19+K19)*E19*F37+(G20+I20+J20+K20)*E20*F37</f>
        <v>0</v>
      </c>
      <c r="I37" s="59"/>
      <c r="J37" s="59"/>
      <c r="K37" s="59"/>
      <c r="L37" s="68"/>
    </row>
    <row r="38" spans="1:52" x14ac:dyDescent="0.25">
      <c r="A38" s="91" t="s">
        <v>52</v>
      </c>
      <c r="B38" s="17"/>
      <c r="C38" s="3"/>
      <c r="D38" s="59"/>
      <c r="E38" s="89" t="s">
        <v>52</v>
      </c>
      <c r="F38" s="17"/>
      <c r="G38" s="59"/>
      <c r="H38" s="5">
        <f>B25*F38</f>
        <v>0</v>
      </c>
      <c r="I38" s="59"/>
      <c r="J38" s="59"/>
      <c r="K38" s="59"/>
      <c r="L38" s="68"/>
    </row>
    <row r="39" spans="1:52" x14ac:dyDescent="0.25">
      <c r="A39" s="91" t="s">
        <v>53</v>
      </c>
      <c r="B39" s="17"/>
      <c r="C39" s="3"/>
      <c r="D39" s="59"/>
      <c r="E39" s="193" t="s">
        <v>53</v>
      </c>
      <c r="F39" s="194"/>
      <c r="G39" s="59"/>
      <c r="H39" s="5">
        <f>B39</f>
        <v>0</v>
      </c>
      <c r="I39" s="59"/>
      <c r="J39" s="59"/>
      <c r="K39" s="59"/>
      <c r="L39" s="68"/>
    </row>
    <row r="40" spans="1:52" x14ac:dyDescent="0.25">
      <c r="A40" s="57" t="s">
        <v>54</v>
      </c>
      <c r="B40" s="16">
        <f>SUM(B33:B39)</f>
        <v>0</v>
      </c>
      <c r="C40" s="1"/>
      <c r="D40" s="59"/>
      <c r="E40" s="79" t="s">
        <v>55</v>
      </c>
      <c r="F40" s="80"/>
      <c r="G40" s="81"/>
      <c r="H40" s="16">
        <f>SUM(H33:H39)</f>
        <v>0</v>
      </c>
      <c r="I40" s="59"/>
      <c r="J40" s="59"/>
      <c r="K40" s="59"/>
      <c r="L40" s="68"/>
      <c r="AW40" s="69"/>
      <c r="AX40" s="69"/>
      <c r="AY40" s="69"/>
      <c r="AZ40" s="69"/>
    </row>
    <row r="41" spans="1:52" x14ac:dyDescent="0.25">
      <c r="A41" s="82"/>
      <c r="B41" s="59"/>
      <c r="C41" s="59"/>
      <c r="D41" s="59"/>
      <c r="E41" s="59"/>
      <c r="F41" s="83"/>
      <c r="G41" s="83"/>
      <c r="H41" s="83"/>
      <c r="I41" s="59"/>
      <c r="J41" s="83"/>
      <c r="K41" s="83"/>
      <c r="L41" s="84"/>
      <c r="M41" s="69"/>
      <c r="N41" s="69"/>
      <c r="O41" s="69"/>
      <c r="P41" s="69"/>
      <c r="Q41" s="69"/>
      <c r="R41" s="69"/>
      <c r="S41" s="69"/>
      <c r="T41" s="69"/>
      <c r="AM41" s="69"/>
      <c r="AN41" s="85"/>
    </row>
    <row r="42" spans="1:52" ht="15.75" x14ac:dyDescent="0.25">
      <c r="A42" s="160" t="s">
        <v>56</v>
      </c>
      <c r="B42" s="161"/>
      <c r="C42" s="59"/>
      <c r="D42" s="59"/>
      <c r="E42" s="175" t="s">
        <v>38</v>
      </c>
      <c r="F42" s="176"/>
      <c r="G42" s="176"/>
      <c r="H42" s="177"/>
      <c r="I42" s="59"/>
      <c r="J42" s="59"/>
      <c r="K42" s="59"/>
      <c r="L42" s="68"/>
      <c r="AW42" s="69"/>
      <c r="AX42" s="69"/>
      <c r="AY42" s="69"/>
      <c r="AZ42" s="69"/>
    </row>
    <row r="43" spans="1:52" ht="14.45" customHeight="1" x14ac:dyDescent="0.25">
      <c r="A43" s="77" t="s">
        <v>57</v>
      </c>
      <c r="B43" s="17"/>
      <c r="C43" s="3"/>
      <c r="D43" s="59"/>
      <c r="E43" s="181"/>
      <c r="F43" s="182"/>
      <c r="G43" s="183"/>
      <c r="H43" s="190"/>
      <c r="I43" s="59"/>
      <c r="J43" s="59"/>
      <c r="K43" s="59"/>
      <c r="L43" s="68"/>
      <c r="AW43" s="69"/>
      <c r="AX43" s="69"/>
      <c r="AY43" s="69"/>
      <c r="AZ43" s="69"/>
    </row>
    <row r="44" spans="1:52" ht="14.45" customHeight="1" x14ac:dyDescent="0.25">
      <c r="A44" s="77" t="s">
        <v>58</v>
      </c>
      <c r="B44" s="17"/>
      <c r="C44" s="3"/>
      <c r="D44" s="59"/>
      <c r="E44" s="184"/>
      <c r="F44" s="185"/>
      <c r="G44" s="186"/>
      <c r="H44" s="191"/>
      <c r="I44" s="59"/>
      <c r="J44" s="59"/>
      <c r="K44" s="59"/>
      <c r="L44" s="68"/>
      <c r="AW44" s="69"/>
      <c r="AX44" s="69"/>
      <c r="AY44" s="69"/>
      <c r="AZ44" s="69"/>
    </row>
    <row r="45" spans="1:52" ht="14.45" customHeight="1" x14ac:dyDescent="0.25">
      <c r="A45" s="77" t="s">
        <v>193</v>
      </c>
      <c r="B45" s="17"/>
      <c r="C45" s="3"/>
      <c r="D45" s="59"/>
      <c r="E45" s="184"/>
      <c r="F45" s="185"/>
      <c r="G45" s="186"/>
      <c r="H45" s="191"/>
      <c r="I45" s="59"/>
      <c r="J45" s="59"/>
      <c r="K45" s="59"/>
      <c r="L45" s="68"/>
      <c r="AW45" s="69"/>
      <c r="AX45" s="69"/>
      <c r="AY45" s="69"/>
      <c r="AZ45" s="69"/>
    </row>
    <row r="46" spans="1:52" s="61" customFormat="1" x14ac:dyDescent="0.25">
      <c r="A46" s="78" t="s">
        <v>59</v>
      </c>
      <c r="B46" s="17"/>
      <c r="C46" s="2"/>
      <c r="D46" s="58"/>
      <c r="E46" s="187"/>
      <c r="F46" s="188"/>
      <c r="G46" s="189"/>
      <c r="H46" s="192"/>
      <c r="I46" s="59"/>
      <c r="J46" s="58"/>
      <c r="K46" s="58"/>
      <c r="L46" s="60"/>
      <c r="AW46" s="62"/>
      <c r="AX46" s="62"/>
      <c r="AY46" s="62"/>
      <c r="AZ46" s="62"/>
    </row>
    <row r="47" spans="1:52" s="61" customFormat="1" x14ac:dyDescent="0.25">
      <c r="A47" s="77" t="s">
        <v>60</v>
      </c>
      <c r="B47" s="17"/>
      <c r="C47" s="2"/>
      <c r="D47" s="58"/>
      <c r="E47" s="169" t="s">
        <v>61</v>
      </c>
      <c r="F47" s="170"/>
      <c r="G47" s="171"/>
      <c r="H47" s="15">
        <f>(G21+SUM(J10:J20))*B27</f>
        <v>0</v>
      </c>
      <c r="I47" s="59"/>
      <c r="J47" s="58"/>
      <c r="K47" s="58"/>
      <c r="L47" s="60"/>
      <c r="AW47" s="62"/>
      <c r="AX47" s="62"/>
      <c r="AY47" s="62"/>
      <c r="AZ47" s="62"/>
    </row>
    <row r="48" spans="1:52" s="61" customFormat="1" x14ac:dyDescent="0.25">
      <c r="A48" s="57" t="s">
        <v>54</v>
      </c>
      <c r="B48" s="16">
        <f>SUM(B43:B47)</f>
        <v>0</v>
      </c>
      <c r="C48" s="58"/>
      <c r="D48" s="58"/>
      <c r="E48" s="59"/>
      <c r="F48" s="59"/>
      <c r="G48" s="59"/>
      <c r="H48" s="59"/>
      <c r="I48" s="59"/>
      <c r="J48" s="58"/>
      <c r="K48" s="58"/>
      <c r="L48" s="60"/>
      <c r="AW48" s="62"/>
      <c r="AX48" s="62"/>
      <c r="AY48" s="62"/>
      <c r="AZ48" s="62"/>
    </row>
    <row r="49" spans="1:52" s="61" customFormat="1" x14ac:dyDescent="0.25">
      <c r="A49" s="63"/>
      <c r="B49" s="58"/>
      <c r="C49" s="1"/>
      <c r="D49" s="58"/>
      <c r="E49" s="58"/>
      <c r="F49" s="2"/>
      <c r="G49" s="2"/>
      <c r="H49" s="2"/>
      <c r="I49" s="59"/>
      <c r="J49" s="58"/>
      <c r="K49" s="58"/>
      <c r="L49" s="60"/>
      <c r="AW49" s="62"/>
      <c r="AX49" s="62"/>
      <c r="AY49" s="62"/>
      <c r="AZ49" s="62"/>
    </row>
    <row r="50" spans="1:52" x14ac:dyDescent="0.25">
      <c r="A50" s="64" t="s">
        <v>62</v>
      </c>
      <c r="B50" s="65">
        <f>B40-B48</f>
        <v>0</v>
      </c>
      <c r="C50" s="66"/>
      <c r="D50" s="59"/>
      <c r="E50" s="29" t="s">
        <v>63</v>
      </c>
      <c r="F50" s="67"/>
      <c r="G50" s="30"/>
      <c r="H50" s="28">
        <f>H40-H47</f>
        <v>0</v>
      </c>
      <c r="I50" s="59"/>
      <c r="J50" s="59"/>
      <c r="K50" s="59"/>
      <c r="L50" s="68"/>
      <c r="AW50" s="69"/>
      <c r="AX50" s="69"/>
      <c r="AY50" s="69"/>
      <c r="AZ50" s="69"/>
    </row>
    <row r="51" spans="1:52" ht="15.75" thickBot="1" x14ac:dyDescent="0.3">
      <c r="A51" s="7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8"/>
    </row>
    <row r="52" spans="1:52" ht="19.5" thickBot="1" x14ac:dyDescent="0.35">
      <c r="A52" s="71" t="s">
        <v>191</v>
      </c>
      <c r="B52" s="31">
        <f>IF(MIN(B50,H50)&lt;=0,0,MIN(B50,H50))</f>
        <v>0</v>
      </c>
      <c r="C52" s="72"/>
      <c r="D52" s="72"/>
      <c r="E52" s="72"/>
      <c r="F52" s="72"/>
      <c r="G52" s="72"/>
      <c r="H52" s="72"/>
      <c r="I52" s="72"/>
      <c r="J52" s="72"/>
      <c r="K52" s="72"/>
      <c r="L52" s="73"/>
    </row>
    <row r="53" spans="1:52" x14ac:dyDescent="0.25">
      <c r="A53" s="74"/>
      <c r="B53" s="75"/>
      <c r="C53" s="76"/>
    </row>
    <row r="54" spans="1:52" x14ac:dyDescent="0.25">
      <c r="A54" s="56" t="s">
        <v>196</v>
      </c>
      <c r="B54" s="32" t="s">
        <v>200</v>
      </c>
      <c r="C54" s="55"/>
    </row>
    <row r="55" spans="1:52" hidden="1" x14ac:dyDescent="0.25">
      <c r="A55" s="45" t="s">
        <v>195</v>
      </c>
      <c r="B55" s="46" t="str">
        <f>IF(B52*0.8&gt;=2000,"ja","nein")</f>
        <v>nein</v>
      </c>
      <c r="C55" s="47"/>
      <c r="D55" s="47"/>
      <c r="E55" s="47"/>
      <c r="F55" s="47"/>
    </row>
    <row r="56" spans="1:52" hidden="1" x14ac:dyDescent="0.25">
      <c r="A56" s="45" t="s">
        <v>194</v>
      </c>
      <c r="B56" s="48" t="str">
        <f>IF(B52*0.5&gt;=2000,"ja","nein")</f>
        <v>nein</v>
      </c>
      <c r="C56" s="47"/>
      <c r="D56" s="47"/>
      <c r="E56" s="47"/>
      <c r="F56" s="47"/>
    </row>
    <row r="57" spans="1:52" ht="30" x14ac:dyDescent="0.25">
      <c r="A57" s="49" t="s">
        <v>64</v>
      </c>
      <c r="B57" s="50" t="str">
        <f>IF(B56="ja",B52*0.5,"nicht gewährt laut Art. 16, BLR Nr. 951/2025")</f>
        <v>nicht gewährt laut Art. 16, BLR Nr. 951/2025</v>
      </c>
      <c r="C57" s="51"/>
      <c r="D57" s="47"/>
      <c r="E57" s="47"/>
      <c r="F57" s="47"/>
    </row>
    <row r="58" spans="1:52" ht="30.75" thickBot="1" x14ac:dyDescent="0.3">
      <c r="A58" s="52" t="s">
        <v>65</v>
      </c>
      <c r="B58" s="53" t="str">
        <f>IF(B55="ja",B52*0.8,"nicht gewährt laut Art. 16, BLR Nr. 951/2025")</f>
        <v>nicht gewährt laut Art. 16, BLR Nr. 951/2025</v>
      </c>
      <c r="C58" s="47"/>
      <c r="D58" s="47"/>
      <c r="E58" s="47"/>
      <c r="F58" s="47"/>
    </row>
    <row r="59" spans="1:52" x14ac:dyDescent="0.25">
      <c r="A59" s="54"/>
      <c r="C59" s="47"/>
      <c r="D59" s="47"/>
      <c r="E59" s="47"/>
      <c r="F59" s="47"/>
    </row>
    <row r="60" spans="1:52" x14ac:dyDescent="0.25">
      <c r="C60" s="47"/>
      <c r="D60" s="47"/>
      <c r="E60" s="47"/>
      <c r="F60" s="47"/>
    </row>
    <row r="61" spans="1:52" x14ac:dyDescent="0.25">
      <c r="C61" s="47"/>
      <c r="D61" s="47"/>
      <c r="E61" s="47"/>
      <c r="F61" s="47"/>
    </row>
    <row r="62" spans="1:52" x14ac:dyDescent="0.25">
      <c r="C62" s="47"/>
      <c r="D62" s="47"/>
      <c r="E62" s="47"/>
      <c r="F62" s="47"/>
    </row>
    <row r="63" spans="1:52" x14ac:dyDescent="0.25">
      <c r="C63" s="47"/>
      <c r="D63" s="47"/>
      <c r="E63" s="47"/>
      <c r="F63" s="47"/>
    </row>
    <row r="64" spans="1:52" x14ac:dyDescent="0.25">
      <c r="C64" s="47"/>
      <c r="D64" s="47"/>
      <c r="E64" s="47"/>
      <c r="F64" s="47"/>
    </row>
    <row r="65" spans="3:6" x14ac:dyDescent="0.25">
      <c r="C65" s="47"/>
      <c r="D65" s="47"/>
      <c r="E65" s="47"/>
      <c r="F65" s="47"/>
    </row>
    <row r="66" spans="3:6" x14ac:dyDescent="0.25">
      <c r="C66" s="47"/>
      <c r="D66" s="47"/>
      <c r="E66" s="47"/>
      <c r="F66" s="47"/>
    </row>
  </sheetData>
  <sheetProtection algorithmName="SHA-512" hashValue="j+/gIFiuCVgwlGPOUefmapKcPuQ2PfJffKYBim5nrO27L+YCLJAPqY2LA4GNliQxt1wqEsFL/VXzB7I4WKiy+A==" saltValue="uzEEWFAG2haDTX3GRClx+w==" spinCount="100000" sheet="1" selectLockedCells="1"/>
  <mergeCells count="12">
    <mergeCell ref="E47:G47"/>
    <mergeCell ref="J8:L8"/>
    <mergeCell ref="E42:H42"/>
    <mergeCell ref="E31:H31"/>
    <mergeCell ref="E43:G46"/>
    <mergeCell ref="H43:H46"/>
    <mergeCell ref="E39:F39"/>
    <mergeCell ref="B1:C1"/>
    <mergeCell ref="A42:B42"/>
    <mergeCell ref="A31:B31"/>
    <mergeCell ref="E30:H30"/>
    <mergeCell ref="A30:B30"/>
  </mergeCells>
  <phoneticPr fontId="4" type="noConversion"/>
  <conditionalFormatting sqref="A10:A20">
    <cfRule type="expression" dxfId="7" priority="7">
      <formula>AND(COUNTA($B10:$C10,$E10:$H10)&lt;6,COUNTA($B10:$C10,$E10:$H10)&gt;0)</formula>
    </cfRule>
    <cfRule type="expression" dxfId="6" priority="8">
      <formula>COUNTA($B10:$C10,$E10:$H10)=6</formula>
    </cfRule>
  </conditionalFormatting>
  <conditionalFormatting sqref="B10:B20">
    <cfRule type="expression" dxfId="5" priority="6">
      <formula>AND(NOT(ISBLANK($B10)),IF(OR(WEEKDAY($B10,2)=6,WEEKDAY(B$10,2)=7),TRUE,FALSE))</formula>
    </cfRule>
  </conditionalFormatting>
  <conditionalFormatting sqref="B57">
    <cfRule type="expression" dxfId="4" priority="4">
      <formula>$B$54="JA 50%"</formula>
    </cfRule>
  </conditionalFormatting>
  <conditionalFormatting sqref="B57:B58">
    <cfRule type="expression" dxfId="3" priority="1">
      <formula>$B$54="Bitte auswählen"</formula>
    </cfRule>
    <cfRule type="expression" dxfId="2" priority="2">
      <formula>$B$54="NEIN"</formula>
    </cfRule>
  </conditionalFormatting>
  <conditionalFormatting sqref="B58">
    <cfRule type="expression" dxfId="1" priority="3">
      <formula>$B$54="JA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21">
    <dataValidation type="decimal" operator="lessThanOrEqual" allowBlank="1" showInputMessage="1" showErrorMessage="1" errorTitle="FALSCH! " error="Der maximale Einheitsstundensatz im Rahmen der Gewährung für die pädagogische Leitung beträgt 30,00€." prompt="Hierbei handelt es sich um Maximalwerte, die vom Antragsteller auch geringer eingegeben werden können (siehe Beschluss Nr. 16/2026)._x000a_Pädagogische Leitung: € 30,00" sqref="F33" xr:uid="{1402E2DA-E68B-4FF6-8F67-0F307A9E4215}">
      <formula1>30</formula1>
    </dataValidation>
    <dataValidation type="decimal" operator="lessThanOrEqual" allowBlank="1" showInputMessage="1" showErrorMessage="1" errorTitle="FALSCH!" error="Der maximale Einheitsstundensatz im Rahmen der Gewährung für das Betreuungspersonal für die Kinder mit Beeinträchtigung beträgt 30,00€." prompt="Hierbei handelt es sich um Maximalwerte, die vom Antragsteller auch geringer eingegeben werden können (siehe Beschluss Nr. 16/2026)._x000a_Betreuungspersonal für KmB: € 30,00" sqref="F35" xr:uid="{A2D50657-D7F9-4551-B628-388201EA6AF7}">
      <formula1>30</formula1>
    </dataValidation>
    <dataValidation type="decimal" operator="lessThanOrEqual" allowBlank="1" showInputMessage="1" showErrorMessage="1" errorTitle="FALSCH!" error="Die Springerquote wird in der Gewährungsphase mit maximal 10 Prozent der Stunden des Betreuungspersonals eingepreist. " prompt="Die Springerquote wird in der Gewährungsphase mit maximal 10 Prozent der Stunden des Betreuungspersonals eingepreist" sqref="F36" xr:uid="{C869F68B-0F61-4282-9126-B00A070219D1}">
      <formula1>0.1</formula1>
    </dataValidation>
    <dataValidation type="decimal" errorStyle="warning" operator="lessThanOrEqual" allowBlank="1" showInputMessage="1" showErrorMessage="1" errorTitle="ACHTUNG!" error="Die Restkostenpauschale bei Projekte für Kinder im Grundschulalter wurde mit max. 450,00€ pro Gruppe pro Woche festgelegt. _x000a_" sqref="F38" xr:uid="{FA778BF4-4F1E-4355-9F7D-B76CC9D32C6A}">
      <formula1>450</formula1>
    </dataValidation>
    <dataValidation type="date" allowBlank="1" showInputMessage="1" showErrorMessage="1" error="Datum muss zwischen 17. Juni 2026 und 6. September 2026 liegen." promptTitle="Beginn der Betreuungswoche" prompt="Datum muss zwischen 17. Juni 2026 und 6. September 2026 liegen." sqref="B10 B20" xr:uid="{1C6793DA-1941-49C6-A1D5-E5BFBDB0D997}">
      <formula1>46190</formula1>
      <formula2>46271</formula2>
    </dataValidation>
    <dataValidation type="whole" operator="lessThanOrEqual" allowBlank="1" showInputMessage="1" showErrorMessage="1" errorTitle="FALSCH!" error="Das Mittagessen kann nicht an mehr Tagen stattfinden als die Projektdauer innerhalb derselben Woche." promptTitle="Anzahl Mittagessen" prompt="Geben Sie an, wieviele Mittagessen in dieser Woche vorgesehen sind." sqref="E11:E20" xr:uid="{A43B8422-2D0B-4C11-90B2-9B46B33E5E48}">
      <formula1>D11</formula1>
    </dataValidation>
    <dataValidation type="whole" operator="lessThanOrEqual" allowBlank="1" showInputMessage="1" showErrorMessage="1" errorTitle="FALSCH!" error="Nur ein Mittagessen pro Tag möglich" promptTitle="Anzahl Mittagessen" prompt="Geben Sie an, wieviele Mittagessen in dieser Woche vorgesehen sind." sqref="E10" xr:uid="{76D75C4F-8364-49B4-A117-32FD9FCBFB50}">
      <formula1>D10</formula1>
    </dataValidation>
    <dataValidation type="date" allowBlank="1" showInputMessage="1" showErrorMessage="1" error="Datum muss zwischen 17. Juni 2026 und 6. September 2026 liegen bzw. nach Ende der vorherigen Woche liegen." promptTitle="Beginn der Betreuungswoche" prompt="Datum muss zwischen 17. Juni 2026 und 6. September 2026 liegen bzw. nach Ende der vorherigen Woche liegen." sqref="B11:B19" xr:uid="{13119E37-2A92-4DD7-B528-D39F5639BC41}">
      <formula1>C10</formula1>
      <formula2>46271</formula2>
    </dataValidation>
    <dataValidation type="decimal" operator="greaterThanOrEqual" allowBlank="1" showInputMessage="1" showErrorMessage="1" promptTitle="Teilnahmegebühren eingeben" prompt="Summe aller effektiv eingenommenen Teilnehmergebühren mit Rücksicht auf evtl. Reduzierungen (z.B. für Geschwisterkinder)" sqref="B46" xr:uid="{432CD5BC-0B88-42EC-9131-C4CA75F6FEB6}">
      <formula1>0</formula1>
    </dataValidation>
    <dataValidation type="custom" errorStyle="warning" allowBlank="1" showInputMessage="1" showErrorMessage="1" errorTitle="ACHTUNG!" error="Halbtage min. vier Stunden, Ganztage bis zu neuen Stunden (Beschluss Nr. 951/2025, Art. 7)._x000a_Nur ganze oder halbe Stunden in Zelle eintragen." sqref="F10:F20" xr:uid="{17F38E91-CCBE-4082-8C6C-6B51825D7090}">
      <formula1>AND(F10&gt;=20,MOD(F10*2,1)=0)</formula1>
    </dataValidation>
    <dataValidation type="whole" operator="greaterThanOrEqual" allowBlank="1" showInputMessage="1" showErrorMessage="1" errorTitle="FALSCH!" error="Die Mindestteilnehmerzahl muss 4 sein, damit das Angebot stattfinden kann (siehe Bedingungen Art. 9 Beschluss Nr. 951/2025)." sqref="G10:G20" xr:uid="{50EB7FC6-28E0-421B-99F1-CEBC397A7939}">
      <formula1>4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gt werden." prompt="max. 120 Euro" sqref="L10:L20" xr:uid="{B1279D9E-C71F-4195-BA24-44648279B9CC}">
      <formula1>120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33:B39 B43:B44" xr:uid="{319AC64A-F21D-4BEC-ABFE-DF5EE2498B5C}">
      <formula1>0</formula1>
    </dataValidation>
    <dataValidation type="decimal" operator="lessThanOrEqual" allowBlank="1" showInputMessage="1" showErrorMessage="1" errorTitle="FALSCH" error="Der maximale Einheitsstundensatz im Rahmen der Gewährung für das Betreuungspersonal beträgt 22,00€." prompt="Hierbei handelt es sich um Maximalwerte, die vom Antragsteller auch geringer eingegeben werden können (siehe Beschluss Nr. 16/2026)._x000a_Betreuungspersonal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Jegliche Einnahmen _x000a_z.B. Einschreibe-_x000a_gebühren " sqref="B45" xr:uid="{611C5264-4799-48F9-99E9-9CA6F3ADD7C0}">
      <formula1>0</formula1>
    </dataValidation>
    <dataValidation type="list" allowBlank="1" showInputMessage="1" showErrorMessage="1" prompt="Bitte Drop-Down Menü verwenden" sqref="B54" xr:uid="{9184B8DA-E7CE-4C68-AFA1-32F71AB71BF2}">
      <formula1>"Bitte auswählen, JA 50%, JA 80%, NEIN,"</formula1>
    </dataValidation>
    <dataValidation type="date" allowBlank="1" showInputMessage="1" showErrorMessage="1" error="Betreuungswoche darf 7 Tage nicht überschreiten." sqref="C10:C20" xr:uid="{CB9BAFAB-1679-4D1B-88B2-65A6745724C6}">
      <formula1>46190</formula1>
      <formula2>B10+7</formula2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egt werden." prompt="max. 120 Euro" sqref="H10:H20" xr:uid="{F85987A6-853A-4F90-84C7-A4190E610850}">
      <formula1>120</formula1>
    </dataValidation>
    <dataValidation type="decimal" operator="lessThanOrEqual" allowBlank="1" showInputMessage="1" showErrorMessage="1" errorTitle="FALSCH!" error="Für das Mittagsessen mit oder ohne Jause sind 5€ pro teilnehmenden Kind und anerkanntem Betreuungspersonal vorgesehen." sqref="F37" xr:uid="{C1EBDD12-AE0B-4E43-8696-E3AF555BAF3B}">
      <formula1>5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Ort wählen" error="Wählen Sie den Veranstaltungsort aus der Liste aus." promptTitle="Ort wählen" prompt="Wählen Sie den Veranstaltungsort aus der Liste aus." xr:uid="{3A6B55D9-7830-4E19-841B-C6B373DCA8EB}">
          <x14:formula1>
            <xm:f>Gemeindenliste!$A$1:$A$123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91A8-4878-4374-8B61-06222EF9A35D}">
  <dimension ref="A1:FO2"/>
  <sheetViews>
    <sheetView topLeftCell="EV1" zoomScaleNormal="100" workbookViewId="0">
      <selection activeCell="A2" sqref="A2"/>
    </sheetView>
  </sheetViews>
  <sheetFormatPr baseColWidth="10" defaultColWidth="8.7109375" defaultRowHeight="15" x14ac:dyDescent="0.25"/>
  <cols>
    <col min="1" max="160" width="20" style="34" customWidth="1"/>
    <col min="161" max="16384" width="8.7109375" style="34"/>
  </cols>
  <sheetData>
    <row r="1" spans="1:171" ht="39.75" customHeight="1" x14ac:dyDescent="0.25">
      <c r="A1" s="33" t="s">
        <v>203</v>
      </c>
      <c r="B1" s="33" t="s">
        <v>204</v>
      </c>
      <c r="C1" s="33" t="s">
        <v>205</v>
      </c>
      <c r="D1" s="33" t="s">
        <v>206</v>
      </c>
      <c r="E1" s="33" t="s">
        <v>207</v>
      </c>
      <c r="F1" s="33" t="s">
        <v>208</v>
      </c>
      <c r="G1" s="33" t="s">
        <v>209</v>
      </c>
      <c r="H1" s="33" t="s">
        <v>210</v>
      </c>
      <c r="I1" s="33" t="s">
        <v>211</v>
      </c>
      <c r="J1" s="33" t="s">
        <v>212</v>
      </c>
      <c r="K1" s="33" t="s">
        <v>213</v>
      </c>
      <c r="L1" s="33" t="s">
        <v>214</v>
      </c>
      <c r="M1" s="33" t="s">
        <v>215</v>
      </c>
      <c r="N1" s="33" t="s">
        <v>216</v>
      </c>
      <c r="O1" s="33" t="s">
        <v>217</v>
      </c>
      <c r="P1" s="33" t="s">
        <v>218</v>
      </c>
      <c r="Q1" s="33" t="s">
        <v>219</v>
      </c>
      <c r="R1" s="33" t="s">
        <v>220</v>
      </c>
      <c r="S1" s="33" t="s">
        <v>221</v>
      </c>
      <c r="T1" s="33" t="s">
        <v>222</v>
      </c>
      <c r="U1" s="33" t="s">
        <v>223</v>
      </c>
      <c r="V1" s="33" t="s">
        <v>224</v>
      </c>
      <c r="W1" s="33" t="s">
        <v>225</v>
      </c>
      <c r="X1" s="33" t="s">
        <v>226</v>
      </c>
      <c r="Y1" s="33" t="s">
        <v>227</v>
      </c>
      <c r="Z1" s="33" t="s">
        <v>228</v>
      </c>
      <c r="AA1" s="33" t="s">
        <v>229</v>
      </c>
      <c r="AB1" s="33" t="s">
        <v>230</v>
      </c>
      <c r="AC1" s="33" t="s">
        <v>231</v>
      </c>
      <c r="AD1" s="33" t="s">
        <v>232</v>
      </c>
      <c r="AE1" s="33" t="s">
        <v>233</v>
      </c>
      <c r="AF1" s="33" t="s">
        <v>234</v>
      </c>
      <c r="AG1" s="33" t="s">
        <v>235</v>
      </c>
      <c r="AH1" s="33" t="s">
        <v>236</v>
      </c>
      <c r="AI1" s="33" t="s">
        <v>237</v>
      </c>
      <c r="AJ1" s="33" t="s">
        <v>238</v>
      </c>
      <c r="AK1" s="33" t="s">
        <v>239</v>
      </c>
      <c r="AL1" s="33" t="s">
        <v>240</v>
      </c>
      <c r="AM1" s="33" t="s">
        <v>241</v>
      </c>
      <c r="AN1" s="33" t="s">
        <v>242</v>
      </c>
      <c r="AO1" s="33" t="s">
        <v>243</v>
      </c>
      <c r="AP1" s="33" t="s">
        <v>244</v>
      </c>
      <c r="AQ1" s="33" t="s">
        <v>245</v>
      </c>
      <c r="AR1" s="33" t="s">
        <v>246</v>
      </c>
      <c r="AS1" s="33" t="s">
        <v>247</v>
      </c>
      <c r="AT1" s="33" t="s">
        <v>248</v>
      </c>
      <c r="AU1" s="33" t="s">
        <v>249</v>
      </c>
      <c r="AV1" s="33" t="s">
        <v>250</v>
      </c>
      <c r="AW1" s="33" t="s">
        <v>251</v>
      </c>
      <c r="AX1" s="33" t="s">
        <v>252</v>
      </c>
      <c r="AY1" s="33" t="s">
        <v>253</v>
      </c>
      <c r="AZ1" s="33" t="s">
        <v>254</v>
      </c>
      <c r="BA1" s="33" t="s">
        <v>255</v>
      </c>
      <c r="BB1" s="33" t="s">
        <v>256</v>
      </c>
      <c r="BC1" s="33" t="s">
        <v>257</v>
      </c>
      <c r="BD1" s="33" t="s">
        <v>258</v>
      </c>
      <c r="BE1" s="33" t="s">
        <v>259</v>
      </c>
      <c r="BF1" s="33" t="s">
        <v>260</v>
      </c>
      <c r="BG1" s="33" t="s">
        <v>261</v>
      </c>
      <c r="BH1" s="33" t="s">
        <v>262</v>
      </c>
      <c r="BI1" s="33" t="s">
        <v>263</v>
      </c>
      <c r="BJ1" s="33" t="s">
        <v>264</v>
      </c>
      <c r="BK1" s="33" t="s">
        <v>265</v>
      </c>
      <c r="BL1" s="33" t="s">
        <v>266</v>
      </c>
      <c r="BM1" s="33" t="s">
        <v>267</v>
      </c>
      <c r="BN1" s="33" t="s">
        <v>268</v>
      </c>
      <c r="BO1" s="33" t="s">
        <v>269</v>
      </c>
      <c r="BP1" s="33" t="s">
        <v>270</v>
      </c>
      <c r="BQ1" s="33" t="s">
        <v>271</v>
      </c>
      <c r="BR1" s="33" t="s">
        <v>272</v>
      </c>
      <c r="BS1" s="33" t="s">
        <v>273</v>
      </c>
      <c r="BT1" s="33" t="s">
        <v>274</v>
      </c>
      <c r="BU1" s="33" t="s">
        <v>275</v>
      </c>
      <c r="BV1" s="33" t="s">
        <v>276</v>
      </c>
      <c r="BW1" s="33" t="s">
        <v>277</v>
      </c>
      <c r="BX1" s="33" t="s">
        <v>278</v>
      </c>
      <c r="BY1" s="33" t="s">
        <v>279</v>
      </c>
      <c r="BZ1" s="33" t="s">
        <v>280</v>
      </c>
      <c r="CA1" s="33" t="s">
        <v>281</v>
      </c>
      <c r="CB1" s="33" t="s">
        <v>282</v>
      </c>
      <c r="CC1" s="33" t="s">
        <v>283</v>
      </c>
      <c r="CD1" s="33" t="s">
        <v>284</v>
      </c>
      <c r="CE1" s="33" t="s">
        <v>285</v>
      </c>
      <c r="CF1" s="33" t="s">
        <v>286</v>
      </c>
      <c r="CG1" s="33" t="s">
        <v>287</v>
      </c>
      <c r="CH1" s="33" t="s">
        <v>288</v>
      </c>
      <c r="CI1" s="33" t="s">
        <v>289</v>
      </c>
      <c r="CJ1" s="33" t="s">
        <v>290</v>
      </c>
      <c r="CK1" s="33" t="s">
        <v>291</v>
      </c>
      <c r="CL1" s="33" t="s">
        <v>292</v>
      </c>
      <c r="CM1" s="33" t="s">
        <v>293</v>
      </c>
      <c r="CN1" s="33" t="s">
        <v>294</v>
      </c>
      <c r="CO1" s="33" t="s">
        <v>295</v>
      </c>
      <c r="CP1" s="33" t="s">
        <v>296</v>
      </c>
      <c r="CQ1" s="33" t="s">
        <v>297</v>
      </c>
      <c r="CR1" s="33" t="s">
        <v>298</v>
      </c>
      <c r="CS1" s="33" t="s">
        <v>299</v>
      </c>
      <c r="CT1" s="33" t="s">
        <v>300</v>
      </c>
      <c r="CU1" s="33" t="s">
        <v>301</v>
      </c>
      <c r="CV1" s="33" t="s">
        <v>302</v>
      </c>
      <c r="CW1" s="33" t="s">
        <v>303</v>
      </c>
      <c r="CX1" s="33" t="s">
        <v>304</v>
      </c>
      <c r="CY1" s="33" t="s">
        <v>305</v>
      </c>
      <c r="CZ1" s="33" t="s">
        <v>306</v>
      </c>
      <c r="DA1" s="33" t="s">
        <v>307</v>
      </c>
      <c r="DB1" s="33" t="s">
        <v>308</v>
      </c>
      <c r="DC1" s="33" t="s">
        <v>309</v>
      </c>
      <c r="DD1" s="33" t="s">
        <v>310</v>
      </c>
      <c r="DE1" s="33" t="s">
        <v>311</v>
      </c>
      <c r="DF1" s="33" t="s">
        <v>312</v>
      </c>
      <c r="DG1" s="33" t="s">
        <v>313</v>
      </c>
      <c r="DH1" s="33" t="s">
        <v>314</v>
      </c>
      <c r="DI1" s="33" t="s">
        <v>315</v>
      </c>
      <c r="DJ1" s="33" t="s">
        <v>316</v>
      </c>
      <c r="DK1" s="33" t="s">
        <v>364</v>
      </c>
      <c r="DL1" s="33" t="s">
        <v>365</v>
      </c>
      <c r="DM1" s="33" t="s">
        <v>366</v>
      </c>
      <c r="DN1" s="33" t="s">
        <v>367</v>
      </c>
      <c r="DO1" s="33" t="s">
        <v>368</v>
      </c>
      <c r="DP1" s="33" t="s">
        <v>369</v>
      </c>
      <c r="DQ1" s="33" t="s">
        <v>370</v>
      </c>
      <c r="DR1" s="33" t="s">
        <v>371</v>
      </c>
      <c r="DS1" s="33" t="s">
        <v>372</v>
      </c>
      <c r="DT1" s="33" t="s">
        <v>373</v>
      </c>
      <c r="DU1" s="33" t="s">
        <v>374</v>
      </c>
      <c r="DV1" s="33" t="s">
        <v>317</v>
      </c>
      <c r="DW1" s="33" t="s">
        <v>318</v>
      </c>
      <c r="DX1" s="33" t="s">
        <v>319</v>
      </c>
      <c r="DY1" s="33" t="s">
        <v>320</v>
      </c>
      <c r="DZ1" s="33" t="s">
        <v>321</v>
      </c>
      <c r="EA1" s="33" t="s">
        <v>322</v>
      </c>
      <c r="EB1" s="33" t="s">
        <v>323</v>
      </c>
      <c r="EC1" s="33" t="s">
        <v>324</v>
      </c>
      <c r="ED1" s="33" t="s">
        <v>325</v>
      </c>
      <c r="EE1" s="33" t="s">
        <v>326</v>
      </c>
      <c r="EF1" s="33" t="s">
        <v>327</v>
      </c>
      <c r="EG1" s="33" t="s">
        <v>328</v>
      </c>
      <c r="EH1" s="33" t="s">
        <v>329</v>
      </c>
      <c r="EI1" s="33" t="s">
        <v>330</v>
      </c>
      <c r="EJ1" s="33" t="s">
        <v>331</v>
      </c>
      <c r="EK1" s="33" t="s">
        <v>332</v>
      </c>
      <c r="EL1" s="33" t="s">
        <v>333</v>
      </c>
      <c r="EM1" s="33" t="s">
        <v>334</v>
      </c>
      <c r="EN1" s="33" t="s">
        <v>335</v>
      </c>
      <c r="EO1" s="33" t="s">
        <v>336</v>
      </c>
      <c r="EP1" s="33" t="s">
        <v>337</v>
      </c>
      <c r="EQ1" s="33" t="s">
        <v>338</v>
      </c>
      <c r="ER1" s="33" t="s">
        <v>339</v>
      </c>
      <c r="ES1" s="33" t="s">
        <v>340</v>
      </c>
      <c r="ET1" s="33" t="s">
        <v>341</v>
      </c>
      <c r="EU1" s="33" t="s">
        <v>342</v>
      </c>
      <c r="EV1" s="33" t="s">
        <v>343</v>
      </c>
      <c r="EW1" s="33" t="s">
        <v>344</v>
      </c>
      <c r="EX1" s="33" t="s">
        <v>345</v>
      </c>
      <c r="EY1" s="33" t="s">
        <v>346</v>
      </c>
      <c r="EZ1" s="33" t="s">
        <v>347</v>
      </c>
      <c r="FA1" s="33" t="s">
        <v>348</v>
      </c>
      <c r="FB1" s="33" t="s">
        <v>349</v>
      </c>
      <c r="FC1" s="33" t="s">
        <v>350</v>
      </c>
      <c r="FD1" s="33" t="s">
        <v>351</v>
      </c>
      <c r="FE1" s="33" t="s">
        <v>352</v>
      </c>
      <c r="FF1" s="33" t="s">
        <v>353</v>
      </c>
      <c r="FG1" s="33" t="s">
        <v>354</v>
      </c>
      <c r="FH1" s="33" t="s">
        <v>355</v>
      </c>
      <c r="FI1" s="33" t="s">
        <v>356</v>
      </c>
      <c r="FJ1" s="33" t="s">
        <v>357</v>
      </c>
      <c r="FK1" s="33" t="s">
        <v>358</v>
      </c>
      <c r="FL1" s="33" t="s">
        <v>359</v>
      </c>
      <c r="FM1" s="33" t="s">
        <v>360</v>
      </c>
      <c r="FN1" s="33" t="s">
        <v>361</v>
      </c>
      <c r="FO1" s="33" t="s">
        <v>362</v>
      </c>
    </row>
    <row r="2" spans="1:171" x14ac:dyDescent="0.25">
      <c r="A2" s="35">
        <f>Mittelschulalter!B4</f>
        <v>0</v>
      </c>
      <c r="B2" s="35">
        <f>Mittelschulalter!B5</f>
        <v>0</v>
      </c>
      <c r="C2" s="35">
        <f>Mittelschulalter!B6</f>
        <v>0</v>
      </c>
      <c r="D2" s="35">
        <v>3</v>
      </c>
      <c r="E2" s="36">
        <f>Mittelschulalter!B10</f>
        <v>0</v>
      </c>
      <c r="F2" s="36">
        <f>Mittelschulalter!C10</f>
        <v>0</v>
      </c>
      <c r="G2" s="35" t="str">
        <f>Mittelschulalter!D10</f>
        <v/>
      </c>
      <c r="H2" s="35">
        <f>Mittelschulalter!E10</f>
        <v>0</v>
      </c>
      <c r="I2" s="35">
        <f>Mittelschulalter!F10</f>
        <v>0</v>
      </c>
      <c r="J2" s="35">
        <f>Mittelschulalter!G10</f>
        <v>0</v>
      </c>
      <c r="K2" s="37">
        <f>Mittelschulalter!H10</f>
        <v>0</v>
      </c>
      <c r="L2" s="35">
        <f>Mittelschulalter!I10</f>
        <v>0</v>
      </c>
      <c r="M2" s="35">
        <f>Mittelschulalter!J10</f>
        <v>0</v>
      </c>
      <c r="N2" s="35">
        <f>Mittelschulalter!K10</f>
        <v>0</v>
      </c>
      <c r="O2" s="37">
        <f>Mittelschulalter!L10</f>
        <v>0</v>
      </c>
      <c r="P2" s="36">
        <f>Mittelschulalter!B11</f>
        <v>0</v>
      </c>
      <c r="Q2" s="36">
        <f>Mittelschulalter!C11</f>
        <v>0</v>
      </c>
      <c r="R2" s="35" t="str">
        <f>Mittelschulalter!D11</f>
        <v/>
      </c>
      <c r="S2" s="35">
        <f>Mittelschulalter!E11</f>
        <v>0</v>
      </c>
      <c r="T2" s="35">
        <f>Mittelschulalter!F11</f>
        <v>0</v>
      </c>
      <c r="U2" s="35">
        <f>Mittelschulalter!G11</f>
        <v>0</v>
      </c>
      <c r="V2" s="37">
        <f>Mittelschulalter!H11</f>
        <v>0</v>
      </c>
      <c r="W2" s="35">
        <f>Mittelschulalter!I11</f>
        <v>0</v>
      </c>
      <c r="X2" s="35">
        <f>Mittelschulalter!J11</f>
        <v>0</v>
      </c>
      <c r="Y2" s="35">
        <f>Mittelschulalter!K11</f>
        <v>0</v>
      </c>
      <c r="Z2" s="37">
        <f>Mittelschulalter!L11</f>
        <v>0</v>
      </c>
      <c r="AA2" s="36">
        <f>Mittelschulalter!B12</f>
        <v>0</v>
      </c>
      <c r="AB2" s="36">
        <f>Mittelschulalter!C12</f>
        <v>0</v>
      </c>
      <c r="AC2" s="35" t="str">
        <f>Mittelschulalter!D12</f>
        <v/>
      </c>
      <c r="AD2" s="35">
        <f>Mittelschulalter!E12</f>
        <v>0</v>
      </c>
      <c r="AE2" s="35">
        <f>Mittelschulalter!F12</f>
        <v>0</v>
      </c>
      <c r="AF2" s="35">
        <f>Mittelschulalter!G12</f>
        <v>0</v>
      </c>
      <c r="AG2" s="37">
        <f>Mittelschulalter!H12</f>
        <v>0</v>
      </c>
      <c r="AH2" s="35">
        <f>Mittelschulalter!I12</f>
        <v>0</v>
      </c>
      <c r="AI2" s="35">
        <f>Mittelschulalter!J12</f>
        <v>0</v>
      </c>
      <c r="AJ2" s="35">
        <f>Mittelschulalter!K12</f>
        <v>0</v>
      </c>
      <c r="AK2" s="37">
        <f>Mittelschulalter!L12</f>
        <v>0</v>
      </c>
      <c r="AL2" s="36">
        <f>Mittelschulalter!B13</f>
        <v>0</v>
      </c>
      <c r="AM2" s="36">
        <f>Mittelschulalter!C13</f>
        <v>0</v>
      </c>
      <c r="AN2" s="35" t="str">
        <f>Mittelschulalter!D13</f>
        <v/>
      </c>
      <c r="AO2" s="35">
        <f>Mittelschulalter!E13</f>
        <v>0</v>
      </c>
      <c r="AP2" s="35">
        <f>Mittelschulalter!F13</f>
        <v>0</v>
      </c>
      <c r="AQ2" s="35">
        <f>Mittelschulalter!G13</f>
        <v>0</v>
      </c>
      <c r="AR2" s="37">
        <f>Mittelschulalter!H13</f>
        <v>0</v>
      </c>
      <c r="AS2" s="35">
        <f>Mittelschulalter!I13</f>
        <v>0</v>
      </c>
      <c r="AT2" s="35">
        <f>Mittelschulalter!J13</f>
        <v>0</v>
      </c>
      <c r="AU2" s="35">
        <f>Mittelschulalter!K13</f>
        <v>0</v>
      </c>
      <c r="AV2" s="37">
        <f>Mittelschulalter!L13</f>
        <v>0</v>
      </c>
      <c r="AW2" s="36">
        <f>Mittelschulalter!B14</f>
        <v>0</v>
      </c>
      <c r="AX2" s="36">
        <f>Mittelschulalter!C14</f>
        <v>0</v>
      </c>
      <c r="AY2" s="35" t="str">
        <f>Mittelschulalter!D14</f>
        <v/>
      </c>
      <c r="AZ2" s="35">
        <f>Mittelschulalter!E14</f>
        <v>0</v>
      </c>
      <c r="BA2" s="35">
        <f>Mittelschulalter!F14</f>
        <v>0</v>
      </c>
      <c r="BB2" s="35">
        <f>Mittelschulalter!G14</f>
        <v>0</v>
      </c>
      <c r="BC2" s="37">
        <f>Mittelschulalter!H14</f>
        <v>0</v>
      </c>
      <c r="BD2" s="35">
        <f>Mittelschulalter!I14</f>
        <v>0</v>
      </c>
      <c r="BE2" s="35">
        <f>Mittelschulalter!J14</f>
        <v>0</v>
      </c>
      <c r="BF2" s="35">
        <f>Mittelschulalter!K14</f>
        <v>0</v>
      </c>
      <c r="BG2" s="37">
        <f>Mittelschulalter!L14</f>
        <v>0</v>
      </c>
      <c r="BH2" s="36">
        <f>Mittelschulalter!B15</f>
        <v>0</v>
      </c>
      <c r="BI2" s="36">
        <f>Mittelschulalter!C15</f>
        <v>0</v>
      </c>
      <c r="BJ2" s="35" t="str">
        <f>Mittelschulalter!D15</f>
        <v/>
      </c>
      <c r="BK2" s="35">
        <f>Mittelschulalter!E15</f>
        <v>0</v>
      </c>
      <c r="BL2" s="35">
        <f>Mittelschulalter!F15</f>
        <v>0</v>
      </c>
      <c r="BM2" s="35">
        <f>Mittelschulalter!G15</f>
        <v>0</v>
      </c>
      <c r="BN2" s="37">
        <f>Mittelschulalter!H15</f>
        <v>0</v>
      </c>
      <c r="BO2" s="35">
        <f>Mittelschulalter!I15</f>
        <v>0</v>
      </c>
      <c r="BP2" s="35">
        <f>Mittelschulalter!J15</f>
        <v>0</v>
      </c>
      <c r="BQ2" s="35">
        <f>Mittelschulalter!K15</f>
        <v>0</v>
      </c>
      <c r="BR2" s="37">
        <f>Mittelschulalter!L15</f>
        <v>0</v>
      </c>
      <c r="BS2" s="36">
        <f>Mittelschulalter!B16</f>
        <v>0</v>
      </c>
      <c r="BT2" s="36">
        <f>Mittelschulalter!C16</f>
        <v>0</v>
      </c>
      <c r="BU2" s="35" t="str">
        <f>Mittelschulalter!D16</f>
        <v/>
      </c>
      <c r="BV2" s="35">
        <f>Mittelschulalter!E16</f>
        <v>0</v>
      </c>
      <c r="BW2" s="35">
        <f>Mittelschulalter!F16</f>
        <v>0</v>
      </c>
      <c r="BX2" s="35">
        <f>Mittelschulalter!G16</f>
        <v>0</v>
      </c>
      <c r="BY2" s="37">
        <f>Mittelschulalter!H16</f>
        <v>0</v>
      </c>
      <c r="BZ2" s="35">
        <f>Mittelschulalter!I16</f>
        <v>0</v>
      </c>
      <c r="CA2" s="35">
        <f>Mittelschulalter!J16</f>
        <v>0</v>
      </c>
      <c r="CB2" s="35">
        <f>Mittelschulalter!K16</f>
        <v>0</v>
      </c>
      <c r="CC2" s="37">
        <f>Mittelschulalter!L16</f>
        <v>0</v>
      </c>
      <c r="CD2" s="36">
        <f>Mittelschulalter!B17</f>
        <v>0</v>
      </c>
      <c r="CE2" s="36">
        <f>Mittelschulalter!C17</f>
        <v>0</v>
      </c>
      <c r="CF2" s="35" t="str">
        <f>Mittelschulalter!D17</f>
        <v/>
      </c>
      <c r="CG2" s="35">
        <f>Mittelschulalter!E17</f>
        <v>0</v>
      </c>
      <c r="CH2" s="35">
        <f>Mittelschulalter!F17</f>
        <v>0</v>
      </c>
      <c r="CI2" s="35">
        <f>Mittelschulalter!G17</f>
        <v>0</v>
      </c>
      <c r="CJ2" s="37">
        <f>Mittelschulalter!H17</f>
        <v>0</v>
      </c>
      <c r="CK2" s="35">
        <f>Mittelschulalter!I17</f>
        <v>0</v>
      </c>
      <c r="CL2" s="35">
        <f>Mittelschulalter!J17</f>
        <v>0</v>
      </c>
      <c r="CM2" s="35">
        <f>Mittelschulalter!K17</f>
        <v>0</v>
      </c>
      <c r="CN2" s="37">
        <f>Mittelschulalter!L17</f>
        <v>0</v>
      </c>
      <c r="CO2" s="36">
        <f>Mittelschulalter!B18</f>
        <v>0</v>
      </c>
      <c r="CP2" s="36">
        <f>Mittelschulalter!C18</f>
        <v>0</v>
      </c>
      <c r="CQ2" s="35" t="str">
        <f>Mittelschulalter!D18</f>
        <v/>
      </c>
      <c r="CR2" s="35">
        <f>Mittelschulalter!E18</f>
        <v>0</v>
      </c>
      <c r="CS2" s="35">
        <f>Mittelschulalter!F18</f>
        <v>0</v>
      </c>
      <c r="CT2" s="35">
        <f>Mittelschulalter!G18</f>
        <v>0</v>
      </c>
      <c r="CU2" s="37">
        <f>Mittelschulalter!H18</f>
        <v>0</v>
      </c>
      <c r="CV2" s="35">
        <f>Mittelschulalter!I18</f>
        <v>0</v>
      </c>
      <c r="CW2" s="35">
        <f>Mittelschulalter!J18</f>
        <v>0</v>
      </c>
      <c r="CX2" s="35">
        <f>Mittelschulalter!K18</f>
        <v>0</v>
      </c>
      <c r="CY2" s="37">
        <f>Mittelschulalter!L18</f>
        <v>0</v>
      </c>
      <c r="CZ2" s="36">
        <f>Mittelschulalter!B19</f>
        <v>0</v>
      </c>
      <c r="DA2" s="36">
        <f>Mittelschulalter!C19</f>
        <v>0</v>
      </c>
      <c r="DB2" s="35" t="str">
        <f>Mittelschulalter!D19</f>
        <v/>
      </c>
      <c r="DC2" s="35">
        <f>Mittelschulalter!E19</f>
        <v>0</v>
      </c>
      <c r="DD2" s="35">
        <f>Mittelschulalter!F19</f>
        <v>0</v>
      </c>
      <c r="DE2" s="35">
        <f>Mittelschulalter!G19</f>
        <v>0</v>
      </c>
      <c r="DF2" s="37">
        <f>Mittelschulalter!H19</f>
        <v>0</v>
      </c>
      <c r="DG2" s="35">
        <f>Mittelschulalter!I19</f>
        <v>0</v>
      </c>
      <c r="DH2" s="35">
        <f>Mittelschulalter!J19</f>
        <v>0</v>
      </c>
      <c r="DI2" s="35">
        <f>Mittelschulalter!K19</f>
        <v>0</v>
      </c>
      <c r="DJ2" s="37">
        <f>Mittelschulalter!L19</f>
        <v>0</v>
      </c>
      <c r="DK2" s="36">
        <f>Mittelschulalter!B20</f>
        <v>0</v>
      </c>
      <c r="DL2" s="36">
        <f>Mittelschulalter!C20</f>
        <v>0</v>
      </c>
      <c r="DM2" s="35" t="str">
        <f>Mittelschulalter!D20</f>
        <v/>
      </c>
      <c r="DN2" s="35">
        <f>Mittelschulalter!E20</f>
        <v>0</v>
      </c>
      <c r="DO2" s="35">
        <f>Mittelschulalter!F20</f>
        <v>0</v>
      </c>
      <c r="DP2" s="35">
        <f>Mittelschulalter!G20</f>
        <v>0</v>
      </c>
      <c r="DQ2" s="37">
        <f>Mittelschulalter!H20</f>
        <v>0</v>
      </c>
      <c r="DR2" s="35">
        <f>Mittelschulalter!I20</f>
        <v>0</v>
      </c>
      <c r="DS2" s="35">
        <f>Mittelschulalter!J20</f>
        <v>0</v>
      </c>
      <c r="DT2" s="35">
        <f>Mittelschulalter!K20</f>
        <v>0</v>
      </c>
      <c r="DU2" s="37">
        <f>Mittelschulalter!L20</f>
        <v>0</v>
      </c>
      <c r="DV2" s="35">
        <f>Mittelschulalter!B21</f>
        <v>0</v>
      </c>
      <c r="DW2" s="35">
        <f>Mittelschulalter!D21</f>
        <v>0</v>
      </c>
      <c r="DX2" s="35">
        <f>Mittelschulalter!E21</f>
        <v>0</v>
      </c>
      <c r="DY2" s="35">
        <f>Mittelschulalter!F21</f>
        <v>0</v>
      </c>
      <c r="DZ2" s="35">
        <f>Mittelschulalter!G21</f>
        <v>0</v>
      </c>
      <c r="EA2" s="35">
        <f>Mittelschulalter!I21</f>
        <v>0</v>
      </c>
      <c r="EB2" s="35">
        <f>Mittelschulalter!J21</f>
        <v>0</v>
      </c>
      <c r="EC2" s="35">
        <f>Mittelschulalter!K21</f>
        <v>0</v>
      </c>
      <c r="ED2" s="37">
        <f>Mittelschulalter!B33</f>
        <v>0</v>
      </c>
      <c r="EE2" s="37">
        <f>Mittelschulalter!B34</f>
        <v>0</v>
      </c>
      <c r="EF2" s="37">
        <f>Mittelschulalter!B35</f>
        <v>0</v>
      </c>
      <c r="EG2" s="37">
        <f>Mittelschulalter!B36</f>
        <v>0</v>
      </c>
      <c r="EH2" s="37">
        <f>Mittelschulalter!B37</f>
        <v>0</v>
      </c>
      <c r="EI2" s="37">
        <f>Mittelschulalter!B38</f>
        <v>0</v>
      </c>
      <c r="EJ2" s="37">
        <f>Mittelschulalter!B39</f>
        <v>0</v>
      </c>
      <c r="EK2" s="37">
        <f>Mittelschulalter!B40</f>
        <v>0</v>
      </c>
      <c r="EL2" s="37">
        <f>Mittelschulalter!B43</f>
        <v>0</v>
      </c>
      <c r="EM2" s="37">
        <f>Mittelschulalter!B44</f>
        <v>0</v>
      </c>
      <c r="EN2" s="37">
        <f>Mittelschulalter!B45</f>
        <v>0</v>
      </c>
      <c r="EO2" s="37">
        <f>Mittelschulalter!B46</f>
        <v>0</v>
      </c>
      <c r="EP2" s="37">
        <f>Mittelschulalter!B47</f>
        <v>0</v>
      </c>
      <c r="EQ2" s="37">
        <f>Mittelschulalter!B48</f>
        <v>0</v>
      </c>
      <c r="ER2" s="37">
        <f>Mittelschulalter!F33</f>
        <v>0</v>
      </c>
      <c r="ES2" s="37">
        <f>Mittelschulalter!F34</f>
        <v>0</v>
      </c>
      <c r="ET2" s="37">
        <f>Mittelschulalter!F35</f>
        <v>0</v>
      </c>
      <c r="EU2" s="38">
        <f>Mittelschulalter!F36</f>
        <v>0</v>
      </c>
      <c r="EV2" s="39">
        <f>Mittelschulalter!F37</f>
        <v>0</v>
      </c>
      <c r="EW2" s="37">
        <f>Mittelschulalter!F38</f>
        <v>0</v>
      </c>
      <c r="EX2" s="35">
        <f>Mittelschulalter!G33</f>
        <v>0</v>
      </c>
      <c r="EY2" s="35">
        <f>Mittelschulalter!G34</f>
        <v>0</v>
      </c>
      <c r="EZ2" s="35">
        <f>Mittelschulalter!G35</f>
        <v>0</v>
      </c>
      <c r="FA2" s="37">
        <f>Mittelschulalter!H33</f>
        <v>0</v>
      </c>
      <c r="FB2" s="37">
        <f>Mittelschulalter!H34</f>
        <v>0</v>
      </c>
      <c r="FC2" s="37">
        <f>Mittelschulalter!H35</f>
        <v>0</v>
      </c>
      <c r="FD2" s="37">
        <f>Mittelschulalter!H36</f>
        <v>0</v>
      </c>
      <c r="FE2" s="37">
        <f>Mittelschulalter!H37</f>
        <v>0</v>
      </c>
      <c r="FF2" s="37">
        <f>Mittelschulalter!H38</f>
        <v>0</v>
      </c>
      <c r="FG2" s="37">
        <f>Mittelschulalter!H39</f>
        <v>0</v>
      </c>
      <c r="FH2" s="37">
        <f>Mittelschulalter!H40</f>
        <v>0</v>
      </c>
      <c r="FI2" s="37">
        <f>Mittelschulalter!H47</f>
        <v>0</v>
      </c>
      <c r="FJ2" s="37">
        <f>Mittelschulalter!B50</f>
        <v>0</v>
      </c>
      <c r="FK2" s="37">
        <f>Mittelschulalter!H50</f>
        <v>0</v>
      </c>
      <c r="FL2" s="40">
        <f>Mittelschulalter!B52</f>
        <v>0</v>
      </c>
      <c r="FM2" s="35" t="str">
        <f>Mittelschulalter!B54</f>
        <v>Bitte auswählen</v>
      </c>
      <c r="FN2" s="35" t="str">
        <f>Mittelschulalter!B57</f>
        <v>nicht gewährt laut Art. 16, BLR Nr. 951/2025</v>
      </c>
      <c r="FO2" s="35" t="str">
        <f>Mittelschulalter!B58</f>
        <v>nicht gewährt laut Art. 16, BLR Nr.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23"/>
  <sheetViews>
    <sheetView workbookViewId="0">
      <selection activeCell="A117" sqref="A117:A123"/>
    </sheetView>
  </sheetViews>
  <sheetFormatPr baseColWidth="10" defaultColWidth="11.42578125" defaultRowHeight="15" x14ac:dyDescent="0.25"/>
  <cols>
    <col min="1" max="1" width="100.5703125" bestFit="1" customWidth="1"/>
  </cols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  <row r="34" spans="1:1" x14ac:dyDescent="0.25">
      <c r="A34" t="s">
        <v>99</v>
      </c>
    </row>
    <row r="35" spans="1:1" x14ac:dyDescent="0.25">
      <c r="A35" t="s">
        <v>100</v>
      </c>
    </row>
    <row r="36" spans="1:1" x14ac:dyDescent="0.25">
      <c r="A36" t="s">
        <v>101</v>
      </c>
    </row>
    <row r="37" spans="1:1" x14ac:dyDescent="0.25">
      <c r="A37" t="s">
        <v>102</v>
      </c>
    </row>
    <row r="38" spans="1:1" x14ac:dyDescent="0.25">
      <c r="A38" t="s">
        <v>103</v>
      </c>
    </row>
    <row r="39" spans="1:1" x14ac:dyDescent="0.25">
      <c r="A39" t="s">
        <v>104</v>
      </c>
    </row>
    <row r="40" spans="1:1" x14ac:dyDescent="0.25">
      <c r="A40" t="s">
        <v>105</v>
      </c>
    </row>
    <row r="41" spans="1:1" x14ac:dyDescent="0.25">
      <c r="A41" t="s">
        <v>106</v>
      </c>
    </row>
    <row r="42" spans="1:1" x14ac:dyDescent="0.25">
      <c r="A42" t="s">
        <v>107</v>
      </c>
    </row>
    <row r="43" spans="1:1" x14ac:dyDescent="0.25">
      <c r="A43" t="s">
        <v>108</v>
      </c>
    </row>
    <row r="44" spans="1:1" x14ac:dyDescent="0.25">
      <c r="A44" t="s">
        <v>109</v>
      </c>
    </row>
    <row r="45" spans="1:1" x14ac:dyDescent="0.25">
      <c r="A45" t="s">
        <v>110</v>
      </c>
    </row>
    <row r="46" spans="1:1" x14ac:dyDescent="0.25">
      <c r="A46" t="s">
        <v>111</v>
      </c>
    </row>
    <row r="47" spans="1:1" x14ac:dyDescent="0.25">
      <c r="A47" t="s">
        <v>112</v>
      </c>
    </row>
    <row r="48" spans="1:1" x14ac:dyDescent="0.25">
      <c r="A48" t="s">
        <v>113</v>
      </c>
    </row>
    <row r="49" spans="1:1" x14ac:dyDescent="0.25">
      <c r="A49" t="s">
        <v>114</v>
      </c>
    </row>
    <row r="50" spans="1:1" x14ac:dyDescent="0.25">
      <c r="A50" t="s">
        <v>115</v>
      </c>
    </row>
    <row r="51" spans="1:1" x14ac:dyDescent="0.25">
      <c r="A51" t="s">
        <v>116</v>
      </c>
    </row>
    <row r="52" spans="1:1" x14ac:dyDescent="0.25">
      <c r="A52" t="s">
        <v>117</v>
      </c>
    </row>
    <row r="53" spans="1:1" x14ac:dyDescent="0.25">
      <c r="A53" t="s">
        <v>118</v>
      </c>
    </row>
    <row r="54" spans="1:1" x14ac:dyDescent="0.25">
      <c r="A54" t="s">
        <v>119</v>
      </c>
    </row>
    <row r="55" spans="1:1" x14ac:dyDescent="0.25">
      <c r="A55" t="s">
        <v>120</v>
      </c>
    </row>
    <row r="56" spans="1:1" x14ac:dyDescent="0.25">
      <c r="A56" t="s">
        <v>121</v>
      </c>
    </row>
    <row r="57" spans="1:1" x14ac:dyDescent="0.25">
      <c r="A57" t="s">
        <v>122</v>
      </c>
    </row>
    <row r="58" spans="1:1" x14ac:dyDescent="0.25">
      <c r="A58" t="s">
        <v>123</v>
      </c>
    </row>
    <row r="59" spans="1:1" x14ac:dyDescent="0.25">
      <c r="A59" t="s">
        <v>124</v>
      </c>
    </row>
    <row r="60" spans="1:1" x14ac:dyDescent="0.25">
      <c r="A60" t="s">
        <v>125</v>
      </c>
    </row>
    <row r="61" spans="1:1" x14ac:dyDescent="0.25">
      <c r="A61" t="s">
        <v>126</v>
      </c>
    </row>
    <row r="62" spans="1:1" x14ac:dyDescent="0.25">
      <c r="A62" t="s">
        <v>127</v>
      </c>
    </row>
    <row r="63" spans="1:1" x14ac:dyDescent="0.25">
      <c r="A63" t="s">
        <v>128</v>
      </c>
    </row>
    <row r="64" spans="1:1" x14ac:dyDescent="0.25">
      <c r="A64" t="s">
        <v>129</v>
      </c>
    </row>
    <row r="65" spans="1:1" x14ac:dyDescent="0.25">
      <c r="A65" t="s">
        <v>130</v>
      </c>
    </row>
    <row r="66" spans="1:1" x14ac:dyDescent="0.25">
      <c r="A66" t="s">
        <v>131</v>
      </c>
    </row>
    <row r="67" spans="1:1" x14ac:dyDescent="0.25">
      <c r="A67" t="s">
        <v>132</v>
      </c>
    </row>
    <row r="68" spans="1:1" x14ac:dyDescent="0.25">
      <c r="A68" t="s">
        <v>133</v>
      </c>
    </row>
    <row r="69" spans="1:1" x14ac:dyDescent="0.25">
      <c r="A69" t="s">
        <v>134</v>
      </c>
    </row>
    <row r="70" spans="1:1" x14ac:dyDescent="0.25">
      <c r="A70" t="s">
        <v>135</v>
      </c>
    </row>
    <row r="71" spans="1:1" x14ac:dyDescent="0.25">
      <c r="A71" t="s">
        <v>136</v>
      </c>
    </row>
    <row r="72" spans="1:1" x14ac:dyDescent="0.25">
      <c r="A72" t="s">
        <v>137</v>
      </c>
    </row>
    <row r="73" spans="1:1" x14ac:dyDescent="0.25">
      <c r="A73" t="s">
        <v>138</v>
      </c>
    </row>
    <row r="74" spans="1:1" x14ac:dyDescent="0.25">
      <c r="A74" t="s">
        <v>139</v>
      </c>
    </row>
    <row r="75" spans="1:1" x14ac:dyDescent="0.25">
      <c r="A75" t="s">
        <v>140</v>
      </c>
    </row>
    <row r="76" spans="1:1" x14ac:dyDescent="0.25">
      <c r="A76" t="s">
        <v>141</v>
      </c>
    </row>
    <row r="77" spans="1:1" x14ac:dyDescent="0.25">
      <c r="A77" t="s">
        <v>142</v>
      </c>
    </row>
    <row r="78" spans="1:1" x14ac:dyDescent="0.25">
      <c r="A78" t="s">
        <v>143</v>
      </c>
    </row>
    <row r="79" spans="1:1" x14ac:dyDescent="0.25">
      <c r="A79" t="s">
        <v>144</v>
      </c>
    </row>
    <row r="80" spans="1:1" x14ac:dyDescent="0.25">
      <c r="A80" t="s">
        <v>145</v>
      </c>
    </row>
    <row r="81" spans="1:1" x14ac:dyDescent="0.25">
      <c r="A81" t="s">
        <v>146</v>
      </c>
    </row>
    <row r="82" spans="1:1" x14ac:dyDescent="0.25">
      <c r="A82" t="s">
        <v>147</v>
      </c>
    </row>
    <row r="83" spans="1:1" x14ac:dyDescent="0.25">
      <c r="A83" t="s">
        <v>148</v>
      </c>
    </row>
    <row r="84" spans="1:1" x14ac:dyDescent="0.25">
      <c r="A84" t="s">
        <v>149</v>
      </c>
    </row>
    <row r="85" spans="1:1" x14ac:dyDescent="0.25">
      <c r="A85" t="s">
        <v>150</v>
      </c>
    </row>
    <row r="86" spans="1:1" x14ac:dyDescent="0.25">
      <c r="A86" t="s">
        <v>151</v>
      </c>
    </row>
    <row r="87" spans="1:1" x14ac:dyDescent="0.25">
      <c r="A87" t="s">
        <v>152</v>
      </c>
    </row>
    <row r="88" spans="1:1" x14ac:dyDescent="0.25">
      <c r="A88" t="s">
        <v>153</v>
      </c>
    </row>
    <row r="89" spans="1:1" x14ac:dyDescent="0.25">
      <c r="A89" t="s">
        <v>154</v>
      </c>
    </row>
    <row r="90" spans="1:1" x14ac:dyDescent="0.25">
      <c r="A90" t="s">
        <v>155</v>
      </c>
    </row>
    <row r="91" spans="1:1" x14ac:dyDescent="0.25">
      <c r="A91" t="s">
        <v>156</v>
      </c>
    </row>
    <row r="92" spans="1:1" x14ac:dyDescent="0.25">
      <c r="A92" t="s">
        <v>157</v>
      </c>
    </row>
    <row r="93" spans="1:1" x14ac:dyDescent="0.25">
      <c r="A93" t="s">
        <v>158</v>
      </c>
    </row>
    <row r="94" spans="1:1" x14ac:dyDescent="0.25">
      <c r="A94" t="s">
        <v>159</v>
      </c>
    </row>
    <row r="95" spans="1:1" x14ac:dyDescent="0.25">
      <c r="A95" t="s">
        <v>160</v>
      </c>
    </row>
    <row r="96" spans="1:1" x14ac:dyDescent="0.25">
      <c r="A96" t="s">
        <v>161</v>
      </c>
    </row>
    <row r="97" spans="1:1" x14ac:dyDescent="0.25">
      <c r="A97" t="s">
        <v>162</v>
      </c>
    </row>
    <row r="98" spans="1:1" x14ac:dyDescent="0.25">
      <c r="A98" t="s">
        <v>163</v>
      </c>
    </row>
    <row r="99" spans="1:1" x14ac:dyDescent="0.25">
      <c r="A99" t="s">
        <v>164</v>
      </c>
    </row>
    <row r="100" spans="1:1" x14ac:dyDescent="0.25">
      <c r="A100" t="s">
        <v>165</v>
      </c>
    </row>
    <row r="101" spans="1:1" x14ac:dyDescent="0.25">
      <c r="A101" t="s">
        <v>166</v>
      </c>
    </row>
    <row r="102" spans="1:1" x14ac:dyDescent="0.25">
      <c r="A102" t="s">
        <v>167</v>
      </c>
    </row>
    <row r="103" spans="1:1" x14ac:dyDescent="0.25">
      <c r="A103" t="s">
        <v>168</v>
      </c>
    </row>
    <row r="104" spans="1:1" x14ac:dyDescent="0.25">
      <c r="A104" t="s">
        <v>169</v>
      </c>
    </row>
    <row r="105" spans="1:1" x14ac:dyDescent="0.25">
      <c r="A105" t="s">
        <v>170</v>
      </c>
    </row>
    <row r="106" spans="1:1" x14ac:dyDescent="0.25">
      <c r="A106" t="s">
        <v>171</v>
      </c>
    </row>
    <row r="107" spans="1:1" x14ac:dyDescent="0.25">
      <c r="A107" t="s">
        <v>172</v>
      </c>
    </row>
    <row r="108" spans="1:1" x14ac:dyDescent="0.25">
      <c r="A108" t="s">
        <v>173</v>
      </c>
    </row>
    <row r="109" spans="1:1" x14ac:dyDescent="0.25">
      <c r="A109" t="s">
        <v>174</v>
      </c>
    </row>
    <row r="110" spans="1:1" x14ac:dyDescent="0.25">
      <c r="A110" t="s">
        <v>175</v>
      </c>
    </row>
    <row r="111" spans="1:1" x14ac:dyDescent="0.25">
      <c r="A111" t="s">
        <v>176</v>
      </c>
    </row>
    <row r="112" spans="1:1" x14ac:dyDescent="0.25">
      <c r="A112" t="s">
        <v>177</v>
      </c>
    </row>
    <row r="113" spans="1:1" x14ac:dyDescent="0.25">
      <c r="A113" t="s">
        <v>178</v>
      </c>
    </row>
    <row r="114" spans="1:1" x14ac:dyDescent="0.25">
      <c r="A114" t="s">
        <v>179</v>
      </c>
    </row>
    <row r="115" spans="1:1" x14ac:dyDescent="0.25">
      <c r="A115" t="s">
        <v>180</v>
      </c>
    </row>
    <row r="116" spans="1:1" x14ac:dyDescent="0.25">
      <c r="A116" t="s">
        <v>181</v>
      </c>
    </row>
    <row r="117" spans="1:1" x14ac:dyDescent="0.25">
      <c r="A117" s="139" t="s">
        <v>375</v>
      </c>
    </row>
    <row r="118" spans="1:1" x14ac:dyDescent="0.25">
      <c r="A118" s="139" t="s">
        <v>376</v>
      </c>
    </row>
    <row r="119" spans="1:1" x14ac:dyDescent="0.25">
      <c r="A119" s="139" t="s">
        <v>377</v>
      </c>
    </row>
    <row r="120" spans="1:1" x14ac:dyDescent="0.25">
      <c r="A120" s="139" t="s">
        <v>378</v>
      </c>
    </row>
    <row r="121" spans="1:1" x14ac:dyDescent="0.25">
      <c r="A121" s="139" t="s">
        <v>379</v>
      </c>
    </row>
    <row r="122" spans="1:1" x14ac:dyDescent="0.25">
      <c r="A122" s="139" t="s">
        <v>380</v>
      </c>
    </row>
    <row r="123" spans="1:1" x14ac:dyDescent="0.25">
      <c r="A123" s="139" t="s">
        <v>381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customXml/itemProps3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Mittelschulalter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Schenk, Mattia</cp:lastModifiedBy>
  <cp:revision/>
  <dcterms:created xsi:type="dcterms:W3CDTF">2018-07-20T07:51:26Z</dcterms:created>
  <dcterms:modified xsi:type="dcterms:W3CDTF">2026-03-31T07:40:00Z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