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ISI-A\Data\prov.bz\Central Administration\206\206.0\Data\2.Beiträge_Contributi\15. Organisation_Organizzazione\Formulare_Moduli\2026\Ferienbetreuung\Neu\Formulare_Ferienbetreuung_2026\Sommerbetreuung_2026_ohne 17.06\"/>
    </mc:Choice>
  </mc:AlternateContent>
  <xr:revisionPtr revIDLastSave="0" documentId="13_ncr:1_{207DFA24-8D41-473B-90D4-D5471DA8B0AB}" xr6:coauthVersionLast="47" xr6:coauthVersionMax="47" xr10:uidLastSave="{00000000-0000-0000-0000-000000000000}"/>
  <workbookProtection workbookAlgorithmName="SHA-512" workbookHashValue="soANf0b3cSP9IqWxnF5uw9WQrKbV775KX91rGEmhFqbdkUlAabs2qygajYgcOUoshoa8rJpKkh3tBPgOZm2tPw==" workbookSaltValue="Z8+NlNFXRRCwVE3R3EYhAw==" workbookSpinCount="100000" lockStructure="1"/>
  <bookViews>
    <workbookView xWindow="28680" yWindow="-120" windowWidth="25440" windowHeight="15390" tabRatio="500" xr2:uid="{00000000-000D-0000-FFFF-FFFF00000000}"/>
  </bookViews>
  <sheets>
    <sheet name="Istruzioni" sheetId="1" r:id="rId1"/>
    <sheet name="Etá prescolare" sheetId="2" r:id="rId2"/>
    <sheet name="Export" sheetId="6" state="hidden" r:id="rId3"/>
    <sheet name="Gemeindenliste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2" l="1"/>
  <c r="I20" i="2"/>
  <c r="DR2" i="6" s="1"/>
  <c r="J21" i="2"/>
  <c r="EB2" i="6" s="1"/>
  <c r="B23" i="2"/>
  <c r="B25" i="2" s="1"/>
  <c r="D20" i="2"/>
  <c r="DM2" i="6" s="1"/>
  <c r="FM2" i="6"/>
  <c r="FI2" i="6"/>
  <c r="FG2" i="6"/>
  <c r="FC2" i="6"/>
  <c r="FA2" i="6"/>
  <c r="EZ2" i="6"/>
  <c r="EX2" i="6"/>
  <c r="EW2" i="6"/>
  <c r="EV2" i="6"/>
  <c r="EU2" i="6"/>
  <c r="ET2" i="6"/>
  <c r="ES2" i="6"/>
  <c r="ER2" i="6"/>
  <c r="EQ2" i="6"/>
  <c r="EP2" i="6"/>
  <c r="EO2" i="6"/>
  <c r="EN2" i="6"/>
  <c r="EM2" i="6"/>
  <c r="EL2" i="6"/>
  <c r="EJ2" i="6"/>
  <c r="EI2" i="6"/>
  <c r="EH2" i="6"/>
  <c r="EG2" i="6"/>
  <c r="EF2" i="6"/>
  <c r="EE2" i="6"/>
  <c r="ED2" i="6"/>
  <c r="EC2" i="6"/>
  <c r="DZ2" i="6"/>
  <c r="DY2" i="6"/>
  <c r="DU2" i="6"/>
  <c r="DT2" i="6"/>
  <c r="DS2" i="6"/>
  <c r="DQ2" i="6"/>
  <c r="DP2" i="6"/>
  <c r="DO2" i="6"/>
  <c r="DN2" i="6"/>
  <c r="DL2" i="6"/>
  <c r="DK2" i="6"/>
  <c r="DJ2" i="6"/>
  <c r="DI2" i="6"/>
  <c r="DH2" i="6"/>
  <c r="DG2" i="6"/>
  <c r="DF2" i="6"/>
  <c r="DE2" i="6"/>
  <c r="DD2" i="6"/>
  <c r="DC2" i="6"/>
  <c r="DB2" i="6"/>
  <c r="DA2" i="6"/>
  <c r="CZ2" i="6"/>
  <c r="CY2" i="6"/>
  <c r="CX2" i="6"/>
  <c r="CW2" i="6"/>
  <c r="CV2" i="6"/>
  <c r="CU2" i="6"/>
  <c r="CT2" i="6"/>
  <c r="CS2" i="6"/>
  <c r="CR2" i="6"/>
  <c r="CQ2" i="6"/>
  <c r="CP2" i="6"/>
  <c r="CO2" i="6"/>
  <c r="CN2" i="6"/>
  <c r="CM2" i="6"/>
  <c r="CL2" i="6"/>
  <c r="CK2" i="6"/>
  <c r="CJ2" i="6"/>
  <c r="CI2" i="6"/>
  <c r="CH2" i="6"/>
  <c r="CG2" i="6"/>
  <c r="CF2" i="6"/>
  <c r="CE2" i="6"/>
  <c r="CD2" i="6"/>
  <c r="CC2" i="6"/>
  <c r="CB2" i="6"/>
  <c r="CA2" i="6"/>
  <c r="BZ2" i="6"/>
  <c r="BY2" i="6"/>
  <c r="BX2" i="6"/>
  <c r="BW2" i="6"/>
  <c r="BV2" i="6"/>
  <c r="BU2" i="6"/>
  <c r="BT2" i="6"/>
  <c r="BS2" i="6"/>
  <c r="BR2" i="6"/>
  <c r="BQ2" i="6"/>
  <c r="BP2" i="6"/>
  <c r="BO2" i="6"/>
  <c r="BN2" i="6"/>
  <c r="BM2" i="6"/>
  <c r="BL2" i="6"/>
  <c r="BK2" i="6"/>
  <c r="BJ2" i="6"/>
  <c r="BI2" i="6"/>
  <c r="BH2" i="6"/>
  <c r="BG2" i="6"/>
  <c r="BF2" i="6"/>
  <c r="BE2" i="6"/>
  <c r="BD2" i="6"/>
  <c r="BC2" i="6"/>
  <c r="BB2" i="6"/>
  <c r="BA2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C2" i="6"/>
  <c r="B2" i="6"/>
  <c r="A2" i="6"/>
  <c r="I21" i="2" l="1"/>
  <c r="EA2" i="6" s="1"/>
  <c r="H47" i="2"/>
  <c r="H37" i="2"/>
  <c r="FE2" i="6" s="1"/>
  <c r="G33" i="2"/>
  <c r="P21" i="2"/>
  <c r="G35" i="2"/>
  <c r="K20" i="2"/>
  <c r="K21" i="2" s="1"/>
  <c r="O20" i="2"/>
  <c r="O21" i="2" s="1"/>
  <c r="I19" i="2"/>
  <c r="G21" i="2"/>
  <c r="E21" i="2"/>
  <c r="DX2" i="6" s="1"/>
  <c r="F21" i="2"/>
  <c r="N20" i="2"/>
  <c r="P20" i="2"/>
  <c r="D21" i="2"/>
  <c r="DW2" i="6" s="1"/>
  <c r="M20" i="2" l="1"/>
  <c r="M19" i="2"/>
  <c r="B48" i="2" l="1"/>
  <c r="B40" i="2"/>
  <c r="EK2" i="6" s="1"/>
  <c r="H39" i="2"/>
  <c r="P19" i="2"/>
  <c r="N19" i="2"/>
  <c r="K19" i="2"/>
  <c r="D19" i="2"/>
  <c r="N18" i="2"/>
  <c r="K18" i="2"/>
  <c r="I18" i="2"/>
  <c r="D18" i="2"/>
  <c r="N17" i="2"/>
  <c r="K17" i="2"/>
  <c r="I17" i="2"/>
  <c r="D17" i="2"/>
  <c r="N16" i="2"/>
  <c r="K16" i="2"/>
  <c r="I16" i="2"/>
  <c r="D16" i="2"/>
  <c r="N15" i="2"/>
  <c r="K15" i="2"/>
  <c r="I15" i="2"/>
  <c r="D15" i="2"/>
  <c r="N14" i="2"/>
  <c r="K14" i="2"/>
  <c r="I14" i="2"/>
  <c r="D14" i="2"/>
  <c r="N13" i="2"/>
  <c r="K13" i="2"/>
  <c r="I13" i="2"/>
  <c r="D13" i="2"/>
  <c r="N12" i="2"/>
  <c r="K12" i="2"/>
  <c r="I12" i="2"/>
  <c r="D12" i="2"/>
  <c r="N11" i="2"/>
  <c r="K11" i="2"/>
  <c r="I11" i="2"/>
  <c r="D11" i="2"/>
  <c r="N10" i="2"/>
  <c r="I10" i="2"/>
  <c r="D10" i="2"/>
  <c r="M10" i="2" l="1"/>
  <c r="P11" i="2"/>
  <c r="P12" i="2"/>
  <c r="P13" i="2"/>
  <c r="M17" i="2"/>
  <c r="O11" i="2"/>
  <c r="P10" i="2"/>
  <c r="P14" i="2"/>
  <c r="M11" i="2"/>
  <c r="O18" i="2"/>
  <c r="M14" i="2"/>
  <c r="M15" i="2"/>
  <c r="P18" i="2"/>
  <c r="O10" i="2"/>
  <c r="O12" i="2"/>
  <c r="O14" i="2"/>
  <c r="O16" i="2"/>
  <c r="O17" i="2"/>
  <c r="M18" i="2"/>
  <c r="O19" i="2"/>
  <c r="G34" i="2" s="1"/>
  <c r="EY2" i="6" s="1"/>
  <c r="B50" i="2"/>
  <c r="FJ2" i="6" s="1"/>
  <c r="P17" i="2"/>
  <c r="M13" i="2"/>
  <c r="O15" i="2"/>
  <c r="P16" i="2"/>
  <c r="H38" i="2"/>
  <c r="FF2" i="6" s="1"/>
  <c r="M16" i="2"/>
  <c r="M12" i="2"/>
  <c r="B21" i="2" s="1"/>
  <c r="DV2" i="6" s="1"/>
  <c r="P15" i="2"/>
  <c r="O13" i="2"/>
  <c r="H33" i="2" l="1"/>
  <c r="H35" i="2" l="1"/>
  <c r="H36" i="2"/>
  <c r="FD2" i="6" s="1"/>
  <c r="H34" i="2"/>
  <c r="FB2" i="6" s="1"/>
  <c r="H40" i="2" l="1"/>
  <c r="FH2" i="6" s="1"/>
  <c r="H50" i="2" l="1"/>
  <c r="FK2" i="6" s="1"/>
  <c r="B52" i="2" l="1"/>
  <c r="FL2" i="6" s="1"/>
  <c r="B56" i="2" l="1"/>
  <c r="B57" i="2" s="1"/>
  <c r="FN2" i="6" s="1"/>
  <c r="B55" i="2"/>
  <c r="B58" i="2" s="1"/>
  <c r="FO2" i="6" s="1"/>
</calcChain>
</file>

<file path=xl/sharedStrings.xml><?xml version="1.0" encoding="utf-8"?>
<sst xmlns="http://schemas.openxmlformats.org/spreadsheetml/2006/main" count="392" uniqueCount="381">
  <si>
    <t>Istruzioni per la compilazione</t>
  </si>
  <si>
    <t>Per garantire un processo fluido ed efficiente nella compilazione dell’allegato, vi chiediamo di prestare attenzione ai seguenti punti:</t>
  </si>
  <si>
    <t>Si prega di inserire i valori manualmente, senza copiare e incollare.</t>
  </si>
  <si>
    <t xml:space="preserve">Possono essere compilati solo i campi evidenziati in giallo. </t>
  </si>
  <si>
    <t>Quota di partecipazione Standard</t>
  </si>
  <si>
    <t>In questo campo deve essere inserita la quota di partecipazione standard, indipendentemente dal fatto che alcuni partecipanti paghino una tariffa diversa (ad esempio: in caso di riduzione della tariffa per fratelli, qui deve essere indicata la quota di partecipazione standard prevista per ciascun bambino).</t>
  </si>
  <si>
    <t>Se nella quota di partecipazione standard viene inserito un importo superiore a 120,00 € per bambino, apparirà una finestra pop-up di avviso. Per proseguire con il valore inserito, è necessario cliccare su 'Sì'.</t>
  </si>
  <si>
    <t xml:space="preserve">Entrate: quote di partecipazione (effettive): qui va indicata la somma di tutte le quote di partecipazione effetivamente percepite, incluse eventuali riduzioni. </t>
  </si>
  <si>
    <t>Contributo: se le entrate superano i costi, non può essere assegnato alcun contributo.</t>
  </si>
  <si>
    <t>È prevista una durata minima di sei settimane consecutive, delibera n. 951 del 21.11.2025, art. 9, comma 4.</t>
  </si>
  <si>
    <t>Ore / tariffa forfettaria: non devono essere superati i valori massimi stabiliti dalla delibera n. 170/2026.</t>
  </si>
  <si>
    <t>Tutti i riferimenti alle disposizioni legislative, nonché le FAQ e i contatti, sono disponibili sul sito web dell'Agenzia per la Famiglia.</t>
  </si>
  <si>
    <t>Nota generale</t>
  </si>
  <si>
    <t>L'importo effettivo del contributo sarà determinato solo dopo la verifica e l'elaborazione della domanda e sarà successivamente concesso con decreto della direttrice di dipartimento.</t>
  </si>
  <si>
    <t>Progetto per bambini in</t>
  </si>
  <si>
    <t>età prescolare</t>
  </si>
  <si>
    <t>Inserire i valori MANUALMENTE (non copiare/incollare!)</t>
  </si>
  <si>
    <t>Come si chiama il tuo ente?</t>
  </si>
  <si>
    <t>Come si chiama il tuo progetto?</t>
  </si>
  <si>
    <t>Luogo del progetto/Comune</t>
  </si>
  <si>
    <t>Bambini con disabilità (legge 104)</t>
  </si>
  <si>
    <t>Periodo 2026</t>
  </si>
  <si>
    <t>Giorni di assistenza</t>
  </si>
  <si>
    <t>In quanti giorni della settimana viene offerto il pranzo?</t>
  </si>
  <si>
    <t>Quante ore di assistenza prevede il progetto in questa settimana?</t>
  </si>
  <si>
    <t>Quanti bambini si sono iscritti in questa settimana? (Esclusi i bambini con disabilità)</t>
  </si>
  <si>
    <t>A quanto ammonta la quota standard di partecipazione? Eventuali agevolazioni, ad esempio per fratelli o sorelle, non devono essere indicate qui</t>
  </si>
  <si>
    <t>Personale di assistenza riconosciuto</t>
  </si>
  <si>
    <t>Quanti bambini con disabilità sono iscritti?</t>
  </si>
  <si>
    <t>A quanto ammonta la quota di partecipazione per i bambini con disabilità?</t>
  </si>
  <si>
    <t>vollständig ausgefüllt</t>
  </si>
  <si>
    <t>settimana 1</t>
  </si>
  <si>
    <t xml:space="preserve">settimana 2 </t>
  </si>
  <si>
    <t>settimana 3</t>
  </si>
  <si>
    <t>settimana 4</t>
  </si>
  <si>
    <t>settimana 5</t>
  </si>
  <si>
    <t>settimana 6</t>
  </si>
  <si>
    <t>settimana 7</t>
  </si>
  <si>
    <t>settimana 8</t>
  </si>
  <si>
    <t>settimana 9</t>
  </si>
  <si>
    <t>settimana 10</t>
  </si>
  <si>
    <t>Settimane totali del progetto</t>
  </si>
  <si>
    <t>Rapporto di assistenza ammissibile</t>
  </si>
  <si>
    <t>personale di assistenza totale</t>
  </si>
  <si>
    <t>Preparazione e follow-up</t>
  </si>
  <si>
    <t>ore/personale di assistenza/settimana</t>
  </si>
  <si>
    <t>Gruppi totali</t>
  </si>
  <si>
    <t>Rapporto per direzione pedagogica</t>
  </si>
  <si>
    <t>Entrate ammesse</t>
  </si>
  <si>
    <t>a bambino/settimana</t>
  </si>
  <si>
    <t>PIANO DI FINANZIAMENTO</t>
  </si>
  <si>
    <t>COSTI AMMISSIBILI &amp; ENTRATE AMMESSE</t>
  </si>
  <si>
    <t>Inserire qui le USCITE TOTALI previste del progetto</t>
  </si>
  <si>
    <t>Costi ammissibili</t>
  </si>
  <si>
    <t>Tariffa oraria/ forfettaria</t>
  </si>
  <si>
    <t>Ore</t>
  </si>
  <si>
    <t>Valore calcolato</t>
  </si>
  <si>
    <t>Direzione pedagogica</t>
  </si>
  <si>
    <t>Personale di assistenza</t>
  </si>
  <si>
    <t xml:space="preserve">Personale per assistenza di bambini con disabilitá </t>
  </si>
  <si>
    <t xml:space="preserve">Personale assistenza bambini con disabilitá </t>
  </si>
  <si>
    <t>Tasso di sostituzione del personale</t>
  </si>
  <si>
    <t>Quota personale "jolly"</t>
  </si>
  <si>
    <t>Costi di ristorazione</t>
  </si>
  <si>
    <t>Costi residui (escluse spese di locazione)</t>
  </si>
  <si>
    <t>Spese di locazione</t>
  </si>
  <si>
    <t>Totale</t>
  </si>
  <si>
    <t xml:space="preserve">Totale costi ammissibili </t>
  </si>
  <si>
    <t>ENTRATE TOTALI</t>
  </si>
  <si>
    <t>Contributi Comune/Comunitá comprensoriale</t>
  </si>
  <si>
    <t xml:space="preserve">Sponsorizzazioni </t>
  </si>
  <si>
    <t>Altre entrate</t>
  </si>
  <si>
    <t>Quote di partecipazione (effettive)</t>
  </si>
  <si>
    <t>Mezzi propri</t>
  </si>
  <si>
    <t>Quote di partecipazione ammissibili</t>
  </si>
  <si>
    <t>Differenza uscite - entrate</t>
  </si>
  <si>
    <t>Contributo basato sui costi ammissibili</t>
  </si>
  <si>
    <t>Importo contributo richiesto</t>
  </si>
  <si>
    <t>È stato richiesto un anticipo nella domanda?</t>
  </si>
  <si>
    <t>Vorschuss 80%</t>
  </si>
  <si>
    <t>Vorschuss 50%</t>
  </si>
  <si>
    <t>Anticipo 50%</t>
  </si>
  <si>
    <t>Anticipo 80%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</si>
  <si>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</si>
  <si>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</si>
  <si>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</si>
  <si>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</si>
  <si>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</si>
  <si>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</si>
  <si>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</si>
  <si>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</si>
  <si>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</si>
  <si>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</si>
  <si>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</si>
  <si>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</si>
  <si>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</si>
  <si>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</si>
  <si>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</si>
  <si>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</si>
  <si>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</si>
  <si>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</si>
  <si>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</si>
  <si>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</si>
  <si>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</si>
  <si>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</si>
  <si>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</si>
  <si>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</si>
  <si>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</si>
  <si>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</si>
  <si>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</si>
  <si>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</si>
  <si>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</si>
  <si>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</si>
  <si>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</si>
  <si>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</si>
  <si>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</si>
  <si>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</si>
  <si>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</si>
  <si>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</si>
  <si>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</si>
  <si>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</si>
  <si>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</si>
  <si>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</si>
  <si>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</si>
  <si>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</si>
  <si>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</si>
  <si>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</si>
  <si>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</si>
  <si>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</si>
  <si>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</si>
  <si>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</si>
  <si>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</si>
  <si>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</si>
  <si>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</si>
  <si>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</si>
  <si>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</si>
  <si>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</si>
  <si>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</si>
  <si>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</si>
  <si>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</si>
  <si>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</si>
  <si>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</si>
  <si>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</si>
  <si>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</si>
  <si>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</si>
  <si>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</si>
  <si>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</si>
  <si>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</si>
  <si>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</si>
  <si>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</si>
  <si>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</si>
  <si>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</si>
  <si>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</si>
  <si>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</si>
  <si>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</si>
  <si>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</si>
  <si>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</si>
  <si>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</si>
  <si>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</si>
  <si>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</si>
  <si>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</si>
  <si>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</si>
  <si>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</si>
  <si>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</si>
  <si>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</si>
  <si>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</si>
  <si>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</si>
  <si>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</si>
  <si>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</si>
  <si>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</si>
  <si>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</si>
  <si>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</si>
  <si>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</si>
  <si>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</si>
  <si>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</si>
  <si>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</si>
  <si>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</si>
  <si>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</si>
  <si>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</si>
  <si>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</si>
  <si>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</si>
  <si>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</si>
  <si>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</si>
  <si>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</si>
  <si>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</si>
  <si>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</si>
  <si>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</si>
  <si>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</si>
  <si>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</si>
  <si>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</si>
  <si>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</si>
  <si>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</si>
  <si>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</si>
  <si>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</si>
  <si>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</si>
  <si>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</si>
  <si>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</si>
  <si>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</si>
  <si>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</si>
  <si>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</si>
  <si>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</si>
  <si>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</si>
  <si>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</si>
  <si>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</si>
  <si>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</si>
  <si>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</si>
  <si>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</si>
  <si>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</si>
  <si>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</si>
  <si>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</si>
  <si>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</si>
  <si>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</si>
  <si>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</si>
  <si>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</si>
  <si>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</si>
  <si>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</si>
  <si>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</si>
  <si>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</si>
  <si>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</si>
  <si>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</si>
  <si>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</si>
  <si>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</si>
  <si>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</si>
  <si>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</si>
  <si>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</si>
  <si>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</si>
  <si>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</si>
  <si>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</si>
  <si>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</si>
  <si>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</si>
  <si>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</si>
  <si>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</si>
  <si>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</si>
  <si>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</si>
  <si>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</si>
  <si>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</si>
  <si>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</si>
  <si>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</si>
  <si>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</si>
  <si>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</si>
  <si>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</si>
  <si>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</si>
  <si>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</si>
  <si>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</si>
  <si>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</si>
  <si>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</si>
  <si>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</si>
  <si>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</si>
  <si>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</si>
  <si>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</si>
  <si>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</si>
  <si>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</si>
  <si>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</si>
  <si>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</si>
  <si>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</si>
  <si>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</si>
  <si>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</si>
  <si>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</si>
  <si>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</si>
  <si>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</si>
  <si>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</si>
  <si>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</si>
  <si>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</si>
  <si>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</si>
  <si>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</si>
  <si>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</si>
  <si>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</si>
  <si>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</si>
  <si>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</si>
  <si>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</si>
  <si>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</si>
  <si>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</si>
  <si>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</si>
  <si>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</si>
  <si>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</si>
  <si>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</si>
  <si>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</si>
  <si>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</si>
  <si>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</si>
  <si>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</si>
  <si>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</si>
  <si>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</si>
  <si>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</si>
  <si>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</si>
  <si>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</si>
  <si>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</si>
  <si>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</si>
  <si>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</si>
  <si>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</si>
  <si>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</si>
  <si>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</si>
  <si>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</si>
  <si>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</si>
  <si>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</si>
  <si>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</si>
  <si>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</si>
  <si>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</si>
  <si>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</si>
  <si>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</si>
  <si>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</si>
  <si>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</si>
  <si>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</si>
  <si>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</si>
  <si>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</si>
  <si>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</si>
  <si>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</si>
  <si>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</si>
  <si>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</si>
  <si>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</si>
  <si>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</si>
  <si>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</si>
  <si>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</si>
  <si>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</si>
  <si>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</si>
  <si>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</si>
  <si>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</si>
  <si>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</si>
  <si>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</si>
  <si>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</si>
  <si>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</si>
  <si>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Tot. - Giorni assistenza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</si>
  <si>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</si>
  <si>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</si>
  <si>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</si>
  <si>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</si>
  <si>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</si>
  <si>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</si>
  <si>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</si>
  <si>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</si>
  <si>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</si>
  <si>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</si>
  <si>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</si>
  <si>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</si>
  <si>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</si>
  <si>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</si>
  <si>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</si>
  <si>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</si>
  <si>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</si>
  <si>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</si>
  <si>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</si>
  <si>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</si>
  <si>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</si>
  <si>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</si>
  <si>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</si>
  <si>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</si>
  <si>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</si>
  <si>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</si>
  <si>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</si>
  <si>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</si>
  <si>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</si>
  <si>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</si>
  <si>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</si>
  <si>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</si>
  <si>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</si>
  <si>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</si>
  <si>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Anticipo richiesto</t>
  </si>
  <si>
    <t>1</t>
  </si>
  <si>
    <t>Prego selezionare</t>
  </si>
  <si>
    <t>settimana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</si>
  <si>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</si>
  <si>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</si>
  <si>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</si>
  <si>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</si>
  <si>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</si>
  <si>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</si>
  <si>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</si>
  <si>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</si>
  <si>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</si>
  <si>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</si>
  <si>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</si>
  <si>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r>
      <t xml:space="preserve">Per i </t>
    </r>
    <r>
      <rPr>
        <b/>
        <sz val="12"/>
        <color rgb="FFFF0000"/>
        <rFont val="Calibri"/>
        <family val="2"/>
      </rPr>
      <t>gruppi misti</t>
    </r>
    <r>
      <rPr>
        <sz val="12"/>
        <color theme="1"/>
        <rFont val="Calibri"/>
        <family val="2"/>
        <charset val="1"/>
      </rPr>
      <t xml:space="preserve"> si applica </t>
    </r>
    <r>
      <rPr>
        <sz val="12"/>
        <color theme="1"/>
        <rFont val="Calibri"/>
        <family val="2"/>
      </rPr>
      <t>l’</t>
    </r>
    <r>
      <rPr>
        <b/>
        <i/>
        <sz val="12"/>
        <color theme="1"/>
        <rFont val="Calibri"/>
        <family val="2"/>
      </rPr>
      <t>Allegato A</t>
    </r>
    <r>
      <rPr>
        <b/>
        <sz val="12"/>
        <color theme="1"/>
        <rFont val="Calibri"/>
        <family val="2"/>
      </rPr>
      <t xml:space="preserve"> del livello educativo più giovane</t>
    </r>
    <r>
      <rPr>
        <sz val="12"/>
        <color theme="1"/>
        <rFont val="Calibri"/>
        <family val="2"/>
        <charset val="1"/>
      </rPr>
      <t>, ad esempio per gruppi misti tra età prescolare e primaria si applica l’</t>
    </r>
    <r>
      <rPr>
        <i/>
        <sz val="12"/>
        <color theme="1"/>
        <rFont val="Calibri"/>
        <family val="2"/>
      </rPr>
      <t>Allegato A</t>
    </r>
    <r>
      <rPr>
        <sz val="12"/>
        <color theme="1"/>
        <rFont val="Calibri"/>
        <family val="2"/>
        <charset val="1"/>
      </rPr>
      <t xml:space="preserve"> per l’età prescolare (Delibera n. 170/2026, paragrafo 3.2).</t>
    </r>
  </si>
  <si>
    <r>
      <t xml:space="preserve">La data (inizio/fine) deve essere inserita nel seguente formato: </t>
    </r>
    <r>
      <rPr>
        <b/>
        <sz val="11"/>
        <color theme="1"/>
        <rFont val="Calibri"/>
        <family val="2"/>
      </rPr>
      <t>GG/MM/AAAA (italiano) o GG.MM.AAAA (tedesco)</t>
    </r>
  </si>
  <si>
    <t>Inserire qui la data di inizio della settimana di assistenza. (Formato GG.MM.AAAA oppure GG/MM/AAAA)</t>
  </si>
  <si>
    <t>Inserire qui la data di fine della settimana di assistenza. Formato (Formato GG.MM.AAAA oppure GG/MM/AAAA)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</si>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</sst>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&quot;, &quot;mmmm\ dd&quot;, &quot;yyyy"/>
    <numFmt numFmtId="165" formatCode="_(\$* #,##0.00_);_(\$* \(#,##0.00\);_(\$* \-??_);_(@_)"/>
    <numFmt numFmtId="166" formatCode="_-* #,##0.00&quot; €&quot;_-;\-* #,##0.00&quot; €&quot;_-;_-* \-??&quot; €&quot;_-;_-@_-"/>
    <numFmt numFmtId="167" formatCode="_-* #,##0.00\ [$€-407]_-;\-* #,##0.00\ [$€-407]_-;_-* \-??\ [$€-407]_-;_-@_-"/>
    <numFmt numFmtId="168" formatCode="#,##0.00\ [$€-407]"/>
    <numFmt numFmtId="169" formatCode="#,##0.00&quot; €&quot;"/>
  </numFmts>
  <fonts count="27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b/>
      <sz val="16"/>
      <color theme="0"/>
      <name val="Calibri"/>
      <family val="2"/>
      <charset val="1"/>
    </font>
    <font>
      <i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11"/>
      <color theme="1"/>
      <name val="Calibri"/>
      <family val="2"/>
      <charset val="1"/>
    </font>
    <font>
      <sz val="8"/>
      <name val="Calibri"/>
      <family val="2"/>
      <charset val="1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rgb="FF797979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theme="0"/>
        <bgColor rgb="FFF2F2F2"/>
      </patternFill>
    </fill>
    <fill>
      <patternFill patternType="solid">
        <fgColor rgb="FFD7AFFF"/>
        <bgColor rgb="FFBFBFBF"/>
      </patternFill>
    </fill>
    <fill>
      <patternFill patternType="solid">
        <fgColor rgb="FFFDFECE"/>
        <bgColor rgb="FFF2F2F2"/>
      </patternFill>
    </fill>
    <fill>
      <patternFill patternType="solid">
        <fgColor theme="4" tint="0.79989013336588644"/>
        <bgColor rgb="FFE7E6E6"/>
      </patternFill>
    </fill>
    <fill>
      <patternFill patternType="solid">
        <fgColor theme="2"/>
        <bgColor rgb="FFDAE3F3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rgb="FF1F4E79"/>
        <bgColor rgb="FF003366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theme="0" tint="-0.249977111117893"/>
      </right>
      <top style="medium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auto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auto="1"/>
      </top>
      <bottom style="thin">
        <color theme="0" tint="-0.249977111117893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auto="1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auto="1"/>
      </left>
      <right style="thin">
        <color theme="0" tint="-0.249977111117893"/>
      </right>
      <top style="thin">
        <color auto="1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medium">
        <color auto="1"/>
      </bottom>
      <diagonal/>
    </border>
    <border>
      <left style="thin">
        <color theme="0" tint="-0.249977111117893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auto="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auto="1"/>
      </right>
      <top/>
      <bottom/>
      <diagonal/>
    </border>
  </borders>
  <cellStyleXfs count="5">
    <xf numFmtId="0" fontId="0" fillId="0" borderId="0"/>
    <xf numFmtId="165" fontId="17" fillId="0" borderId="0"/>
    <xf numFmtId="0" fontId="6" fillId="0" borderId="0"/>
    <xf numFmtId="0" fontId="1" fillId="0" borderId="0"/>
    <xf numFmtId="0" fontId="17" fillId="0" borderId="0"/>
  </cellStyleXfs>
  <cellXfs count="166">
    <xf numFmtId="0" fontId="0" fillId="0" borderId="0" xfId="0"/>
    <xf numFmtId="0" fontId="5" fillId="6" borderId="3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164" fontId="0" fillId="6" borderId="19" xfId="0" applyNumberFormat="1" applyFill="1" applyBorder="1" applyAlignment="1" applyProtection="1">
      <alignment horizontal="center"/>
      <protection locked="0"/>
    </xf>
    <xf numFmtId="0" fontId="0" fillId="6" borderId="19" xfId="0" applyFill="1" applyBorder="1" applyProtection="1">
      <protection locked="0"/>
    </xf>
    <xf numFmtId="166" fontId="17" fillId="6" borderId="19" xfId="1" applyNumberFormat="1" applyFill="1" applyBorder="1" applyProtection="1">
      <protection locked="0"/>
    </xf>
    <xf numFmtId="0" fontId="0" fillId="6" borderId="22" xfId="0" applyFill="1" applyBorder="1" applyProtection="1">
      <protection locked="0"/>
    </xf>
    <xf numFmtId="166" fontId="17" fillId="6" borderId="23" xfId="1" applyNumberFormat="1" applyFill="1" applyBorder="1" applyProtection="1">
      <protection locked="0"/>
    </xf>
    <xf numFmtId="166" fontId="17" fillId="6" borderId="26" xfId="1" applyNumberFormat="1" applyFill="1" applyBorder="1" applyProtection="1">
      <protection locked="0"/>
    </xf>
    <xf numFmtId="166" fontId="17" fillId="6" borderId="3" xfId="1" applyNumberFormat="1" applyFill="1" applyBorder="1" applyProtection="1">
      <protection locked="0"/>
    </xf>
    <xf numFmtId="9" fontId="17" fillId="6" borderId="3" xfId="1" applyNumberFormat="1" applyFill="1" applyBorder="1" applyProtection="1">
      <protection locked="0"/>
    </xf>
    <xf numFmtId="167" fontId="17" fillId="6" borderId="3" xfId="1" applyNumberFormat="1" applyFill="1" applyBorder="1" applyProtection="1">
      <protection locked="0"/>
    </xf>
    <xf numFmtId="0" fontId="0" fillId="6" borderId="57" xfId="0" applyFill="1" applyBorder="1" applyAlignment="1" applyProtection="1">
      <alignment horizontal="center"/>
      <protection locked="0"/>
    </xf>
    <xf numFmtId="0" fontId="15" fillId="10" borderId="62" xfId="4" applyFont="1" applyFill="1" applyBorder="1" applyAlignment="1">
      <alignment horizontal="center" vertical="center" wrapText="1"/>
    </xf>
    <xf numFmtId="0" fontId="17" fillId="0" borderId="0" xfId="4"/>
    <xf numFmtId="0" fontId="16" fillId="0" borderId="62" xfId="4" applyFont="1" applyBorder="1"/>
    <xf numFmtId="164" fontId="16" fillId="0" borderId="62" xfId="4" applyNumberFormat="1" applyFont="1" applyBorder="1"/>
    <xf numFmtId="166" fontId="16" fillId="0" borderId="62" xfId="4" applyNumberFormat="1" applyFont="1" applyBorder="1"/>
    <xf numFmtId="9" fontId="16" fillId="0" borderId="62" xfId="4" applyNumberFormat="1" applyFont="1" applyBorder="1"/>
    <xf numFmtId="167" fontId="16" fillId="0" borderId="62" xfId="4" applyNumberFormat="1" applyFont="1" applyBorder="1"/>
    <xf numFmtId="168" fontId="16" fillId="0" borderId="62" xfId="4" applyNumberFormat="1" applyFont="1" applyBorder="1"/>
    <xf numFmtId="0" fontId="0" fillId="6" borderId="63" xfId="0" applyFill="1" applyBorder="1" applyProtection="1">
      <protection locked="0"/>
    </xf>
    <xf numFmtId="166" fontId="17" fillId="6" borderId="63" xfId="1" applyNumberFormat="1" applyFill="1" applyBorder="1" applyProtection="1">
      <protection locked="0"/>
    </xf>
    <xf numFmtId="0" fontId="0" fillId="6" borderId="64" xfId="0" applyFill="1" applyBorder="1" applyProtection="1">
      <protection locked="0"/>
    </xf>
    <xf numFmtId="166" fontId="17" fillId="6" borderId="65" xfId="1" applyNumberFormat="1" applyFill="1" applyBorder="1" applyProtection="1">
      <protection locked="0"/>
    </xf>
    <xf numFmtId="0" fontId="0" fillId="0" borderId="11" xfId="0" applyBorder="1"/>
    <xf numFmtId="0" fontId="0" fillId="0" borderId="58" xfId="0" applyBorder="1"/>
    <xf numFmtId="0" fontId="0" fillId="4" borderId="0" xfId="0" applyFill="1"/>
    <xf numFmtId="0" fontId="0" fillId="0" borderId="12" xfId="0" applyBorder="1"/>
    <xf numFmtId="0" fontId="0" fillId="3" borderId="2" xfId="0" applyFill="1" applyBorder="1"/>
    <xf numFmtId="168" fontId="0" fillId="3" borderId="59" xfId="0" applyNumberFormat="1" applyFill="1" applyBorder="1" applyAlignment="1">
      <alignment wrapText="1"/>
    </xf>
    <xf numFmtId="0" fontId="0" fillId="4" borderId="11" xfId="0" applyFill="1" applyBorder="1"/>
    <xf numFmtId="0" fontId="0" fillId="3" borderId="41" xfId="0" applyFill="1" applyBorder="1"/>
    <xf numFmtId="169" fontId="0" fillId="3" borderId="60" xfId="0" applyNumberFormat="1" applyFill="1" applyBorder="1" applyAlignment="1">
      <alignment wrapText="1"/>
    </xf>
    <xf numFmtId="0" fontId="0" fillId="0" borderId="61" xfId="0" applyBorder="1"/>
    <xf numFmtId="0" fontId="0" fillId="0" borderId="4" xfId="0" applyBorder="1"/>
    <xf numFmtId="0" fontId="0" fillId="3" borderId="56" xfId="0" applyFill="1" applyBorder="1"/>
    <xf numFmtId="0" fontId="5" fillId="9" borderId="14" xfId="0" applyFont="1" applyFill="1" applyBorder="1"/>
    <xf numFmtId="166" fontId="5" fillId="9" borderId="3" xfId="1" applyNumberFormat="1" applyFont="1" applyFill="1" applyBorder="1"/>
    <xf numFmtId="0" fontId="12" fillId="3" borderId="0" xfId="0" applyFont="1" applyFill="1"/>
    <xf numFmtId="0" fontId="0" fillId="3" borderId="0" xfId="0" applyFill="1"/>
    <xf numFmtId="0" fontId="12" fillId="3" borderId="12" xfId="0" applyFont="1" applyFill="1" applyBorder="1"/>
    <xf numFmtId="0" fontId="12" fillId="0" borderId="0" xfId="0" applyFont="1"/>
    <xf numFmtId="4" fontId="12" fillId="0" borderId="0" xfId="0" applyNumberFormat="1" applyFont="1"/>
    <xf numFmtId="0" fontId="12" fillId="3" borderId="11" xfId="0" applyFont="1" applyFill="1" applyBorder="1"/>
    <xf numFmtId="166" fontId="5" fillId="3" borderId="0" xfId="1" applyNumberFormat="1" applyFont="1" applyFill="1"/>
    <xf numFmtId="166" fontId="12" fillId="3" borderId="0" xfId="1" applyNumberFormat="1" applyFont="1" applyFill="1"/>
    <xf numFmtId="0" fontId="5" fillId="0" borderId="13" xfId="0" applyFont="1" applyBorder="1"/>
    <xf numFmtId="166" fontId="0" fillId="0" borderId="48" xfId="0" applyNumberFormat="1" applyBorder="1"/>
    <xf numFmtId="166" fontId="0" fillId="3" borderId="0" xfId="0" applyNumberFormat="1" applyFill="1"/>
    <xf numFmtId="166" fontId="5" fillId="0" borderId="46" xfId="1" applyNumberFormat="1" applyFont="1" applyBorder="1" applyAlignment="1">
      <alignment vertical="center"/>
    </xf>
    <xf numFmtId="0" fontId="0" fillId="0" borderId="47" xfId="0" applyBorder="1"/>
    <xf numFmtId="166" fontId="5" fillId="0" borderId="47" xfId="1" applyNumberFormat="1" applyFont="1" applyBorder="1"/>
    <xf numFmtId="166" fontId="5" fillId="0" borderId="48" xfId="1" applyNumberFormat="1" applyFont="1" applyBorder="1"/>
    <xf numFmtId="0" fontId="0" fillId="3" borderId="12" xfId="0" applyFill="1" applyBorder="1"/>
    <xf numFmtId="4" fontId="0" fillId="0" borderId="0" xfId="0" applyNumberFormat="1"/>
    <xf numFmtId="0" fontId="0" fillId="3" borderId="11" xfId="0" applyFill="1" applyBorder="1"/>
    <xf numFmtId="0" fontId="11" fillId="9" borderId="50" xfId="0" applyFont="1" applyFill="1" applyBorder="1"/>
    <xf numFmtId="168" fontId="11" fillId="9" borderId="51" xfId="1" applyNumberFormat="1" applyFont="1" applyFill="1" applyBorder="1"/>
    <xf numFmtId="0" fontId="0" fillId="3" borderId="52" xfId="0" applyFill="1" applyBorder="1"/>
    <xf numFmtId="0" fontId="0" fillId="3" borderId="53" xfId="0" applyFill="1" applyBorder="1"/>
    <xf numFmtId="0" fontId="0" fillId="0" borderId="54" xfId="0" applyBorder="1"/>
    <xf numFmtId="0" fontId="0" fillId="0" borderId="55" xfId="0" applyBorder="1"/>
    <xf numFmtId="0" fontId="0" fillId="0" borderId="9" xfId="0" applyBorder="1"/>
    <xf numFmtId="166" fontId="17" fillId="3" borderId="0" xfId="1" applyNumberFormat="1" applyFill="1"/>
    <xf numFmtId="166" fontId="12" fillId="7" borderId="44" xfId="1" applyNumberFormat="1" applyFont="1" applyFill="1" applyBorder="1"/>
    <xf numFmtId="0" fontId="0" fillId="0" borderId="3" xfId="0" applyBorder="1"/>
    <xf numFmtId="0" fontId="12" fillId="0" borderId="3" xfId="0" applyFont="1" applyBorder="1"/>
    <xf numFmtId="0" fontId="0" fillId="4" borderId="2" xfId="0" applyFill="1" applyBorder="1"/>
    <xf numFmtId="0" fontId="5" fillId="9" borderId="46" xfId="0" applyFont="1" applyFill="1" applyBorder="1"/>
    <xf numFmtId="0" fontId="5" fillId="9" borderId="47" xfId="0" applyFont="1" applyFill="1" applyBorder="1"/>
    <xf numFmtId="0" fontId="5" fillId="9" borderId="48" xfId="0" applyFont="1" applyFill="1" applyBorder="1"/>
    <xf numFmtId="0" fontId="5" fillId="3" borderId="11" xfId="0" applyFont="1" applyFill="1" applyBorder="1"/>
    <xf numFmtId="4" fontId="0" fillId="3" borderId="0" xfId="0" applyNumberFormat="1" applyFill="1"/>
    <xf numFmtId="4" fontId="0" fillId="3" borderId="12" xfId="0" applyNumberFormat="1" applyFill="1" applyBorder="1"/>
    <xf numFmtId="0" fontId="5" fillId="0" borderId="0" xfId="0" applyFont="1" applyAlignment="1">
      <alignment horizontal="right"/>
    </xf>
    <xf numFmtId="166" fontId="17" fillId="7" borderId="3" xfId="1" applyNumberFormat="1" applyFill="1" applyBorder="1"/>
    <xf numFmtId="0" fontId="17" fillId="7" borderId="3" xfId="1" applyNumberFormat="1" applyFill="1" applyBorder="1"/>
    <xf numFmtId="0" fontId="0" fillId="7" borderId="0" xfId="0" applyFill="1"/>
    <xf numFmtId="0" fontId="0" fillId="3" borderId="3" xfId="0" applyFill="1" applyBorder="1"/>
    <xf numFmtId="0" fontId="0" fillId="3" borderId="45" xfId="0" applyFill="1" applyBorder="1"/>
    <xf numFmtId="0" fontId="5" fillId="0" borderId="14" xfId="0" applyFont="1" applyBorder="1"/>
    <xf numFmtId="0" fontId="5" fillId="7" borderId="15" xfId="0" applyFont="1" applyFill="1" applyBorder="1"/>
    <xf numFmtId="0" fontId="5" fillId="0" borderId="15" xfId="0" applyFont="1" applyBorder="1"/>
    <xf numFmtId="0" fontId="5" fillId="0" borderId="16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0" xfId="0" applyFont="1"/>
    <xf numFmtId="0" fontId="5" fillId="3" borderId="0" xfId="0" applyFont="1" applyFill="1"/>
    <xf numFmtId="0" fontId="5" fillId="3" borderId="12" xfId="0" applyFont="1" applyFill="1" applyBorder="1"/>
    <xf numFmtId="0" fontId="0" fillId="0" borderId="32" xfId="0" applyBorder="1"/>
    <xf numFmtId="1" fontId="0" fillId="7" borderId="33" xfId="0" applyNumberFormat="1" applyFill="1" applyBorder="1"/>
    <xf numFmtId="0" fontId="0" fillId="0" borderId="34" xfId="0" applyBorder="1"/>
    <xf numFmtId="0" fontId="0" fillId="0" borderId="35" xfId="0" applyBorder="1"/>
    <xf numFmtId="0" fontId="0" fillId="7" borderId="36" xfId="0" applyFill="1" applyBorder="1"/>
    <xf numFmtId="0" fontId="0" fillId="0" borderId="37" xfId="0" applyBorder="1"/>
    <xf numFmtId="1" fontId="0" fillId="7" borderId="36" xfId="0" applyNumberFormat="1" applyFill="1" applyBorder="1"/>
    <xf numFmtId="0" fontId="0" fillId="0" borderId="38" xfId="0" applyBorder="1"/>
    <xf numFmtId="166" fontId="17" fillId="7" borderId="39" xfId="1" applyNumberFormat="1" applyFill="1" applyBorder="1"/>
    <xf numFmtId="0" fontId="0" fillId="0" borderId="40" xfId="0" applyBorder="1"/>
    <xf numFmtId="166" fontId="5" fillId="3" borderId="0" xfId="0" applyNumberFormat="1" applyFont="1" applyFill="1"/>
    <xf numFmtId="0" fontId="0" fillId="3" borderId="0" xfId="0" applyFill="1" applyAlignment="1">
      <alignment horizontal="center"/>
    </xf>
    <xf numFmtId="0" fontId="7" fillId="8" borderId="42" xfId="0" applyFont="1" applyFill="1" applyBorder="1" applyAlignment="1">
      <alignment vertical="center"/>
    </xf>
    <xf numFmtId="0" fontId="7" fillId="8" borderId="43" xfId="0" applyFont="1" applyFill="1" applyBorder="1" applyAlignment="1">
      <alignment vertical="center"/>
    </xf>
    <xf numFmtId="0" fontId="0" fillId="0" borderId="44" xfId="0" applyBorder="1"/>
    <xf numFmtId="0" fontId="5" fillId="4" borderId="44" xfId="0" applyFont="1" applyFill="1" applyBorder="1" applyAlignment="1">
      <alignment horizontal="center"/>
    </xf>
    <xf numFmtId="0" fontId="14" fillId="4" borderId="44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0" fillId="7" borderId="28" xfId="0" applyFill="1" applyBorder="1"/>
    <xf numFmtId="0" fontId="13" fillId="7" borderId="21" xfId="0" applyFont="1" applyFill="1" applyBorder="1"/>
    <xf numFmtId="0" fontId="13" fillId="7" borderId="25" xfId="0" applyFont="1" applyFill="1" applyBorder="1"/>
    <xf numFmtId="0" fontId="13" fillId="7" borderId="27" xfId="0" applyFont="1" applyFill="1" applyBorder="1"/>
    <xf numFmtId="0" fontId="5" fillId="7" borderId="20" xfId="0" applyFont="1" applyFill="1" applyBorder="1"/>
    <xf numFmtId="0" fontId="0" fillId="0" borderId="18" xfId="0" applyBorder="1"/>
    <xf numFmtId="0" fontId="0" fillId="0" borderId="24" xfId="0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4" borderId="13" xfId="0" applyFont="1" applyFill="1" applyBorder="1"/>
    <xf numFmtId="0" fontId="8" fillId="5" borderId="6" xfId="0" applyFont="1" applyFill="1" applyBorder="1" applyAlignment="1">
      <alignment horizontal="right"/>
    </xf>
    <xf numFmtId="0" fontId="9" fillId="5" borderId="7" xfId="0" applyFont="1" applyFill="1" applyBorder="1"/>
    <xf numFmtId="0" fontId="9" fillId="5" borderId="8" xfId="0" applyFont="1" applyFill="1" applyBorder="1"/>
    <xf numFmtId="0" fontId="10" fillId="3" borderId="9" xfId="0" applyFont="1" applyFill="1" applyBorder="1"/>
    <xf numFmtId="0" fontId="10" fillId="3" borderId="10" xfId="0" applyFont="1" applyFill="1" applyBorder="1"/>
    <xf numFmtId="0" fontId="10" fillId="0" borderId="0" xfId="0" applyFont="1"/>
    <xf numFmtId="0" fontId="11" fillId="3" borderId="11" xfId="0" applyFont="1" applyFill="1" applyBorder="1"/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2"/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6" fillId="0" borderId="0" xfId="2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7" fillId="8" borderId="4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/>
    </xf>
    <xf numFmtId="0" fontId="0" fillId="7" borderId="4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7" fillId="8" borderId="2" xfId="0" applyFont="1" applyFill="1" applyBorder="1" applyAlignment="1">
      <alignment horizontal="center" vertical="center"/>
    </xf>
    <xf numFmtId="0" fontId="5" fillId="8" borderId="4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6" fontId="17" fillId="0" borderId="3" xfId="1" applyNumberFormat="1" applyBorder="1" applyAlignment="1">
      <alignment horizontal="center"/>
    </xf>
  </cellXfs>
  <cellStyles count="5">
    <cellStyle name="Link" xfId="2" builtinId="8"/>
    <cellStyle name="Normal 2" xfId="3" xr:uid="{00000000-0005-0000-0000-000006000000}"/>
    <cellStyle name="Normale 2" xfId="4" xr:uid="{8277B598-3764-45D2-BE14-66A470182AB8}"/>
    <cellStyle name="Standard" xfId="0" builtinId="0"/>
    <cellStyle name="Währung" xfId="1" builtinId="4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bgColor theme="0"/>
        </patternFill>
      </fill>
      <border diagonalUp="0" diagonalDown="0">
        <left/>
        <right/>
        <top/>
        <bottom/>
      </border>
    </dxf>
    <dxf>
      <fill>
        <patternFill patternType="darkUp"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color rgb="FF860000"/>
      </font>
      <fill>
        <patternFill>
          <bgColor rgb="FFFF818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6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FECE"/>
      <rgbColor rgb="FFDAE3F3"/>
      <rgbColor rgb="FF660066"/>
      <rgbColor rgb="FFFF8181"/>
      <rgbColor rgb="FF0563C1"/>
      <rgbColor rgb="FFD0CECE"/>
      <rgbColor rgb="FF000080"/>
      <rgbColor rgb="FFFF00FF"/>
      <rgbColor rgb="FFFFFF00"/>
      <rgbColor rgb="FF00FFFF"/>
      <rgbColor rgb="FF800080"/>
      <rgbColor rgb="FF9C0006"/>
      <rgbColor rgb="FF008080"/>
      <rgbColor rgb="FF0000FF"/>
      <rgbColor rgb="FF00CCFF"/>
      <rgbColor rgb="FFF2F2F2"/>
      <rgbColor rgb="FFE7E6E6"/>
      <rgbColor rgb="FFD9D9D9"/>
      <rgbColor rgb="FFCCCCCC"/>
      <rgbColor rgb="FFFF99CC"/>
      <rgbColor rgb="FFD7AFFF"/>
      <rgbColor rgb="FFFFC7CE"/>
      <rgbColor rgb="FF3366FF"/>
      <rgbColor rgb="FF33CCCC"/>
      <rgbColor rgb="FF99FF66"/>
      <rgbColor rgb="FFFFCC00"/>
      <rgbColor rgb="FFFF9900"/>
      <rgbColor rgb="FFFF6600"/>
      <rgbColor rgb="FF79797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429937-97D0-4D28-8B46-31C5337171FB}" name="ExportTable3" displayName="ExportTable3" ref="A1:FO2" totalsRowShown="0">
  <autoFilter ref="A1:FO2" xr:uid="{00000000-0009-0000-0100-000001000000}"/>
  <tableColumns count="171">
    <tableColumn id="1" xr3:uid="{58961C0E-B7C3-467E-BFEB-F09E0428A9DC}" name="Ente"/>
    <tableColumn id="2" xr3:uid="{D8A445F7-4C24-480A-8268-C45827897BFA}" name="Progetto"/>
    <tableColumn id="3" xr3:uid="{A5C6B56E-D7F5-4945-851E-2F225DD28766}" name="Comune"/>
    <tableColumn id="4" xr3:uid="{B1309E05-A103-4A53-805A-5D16D0D52C39}" name="Categoria eta"/>
    <tableColumn id="5" xr3:uid="{4086A512-C13C-45B7-B792-7A1EE4CA2657}" name="Sett.1 - Data Inizio"/>
    <tableColumn id="6" xr3:uid="{4C1CFB00-C988-4FEE-A511-EBCC00E442CA}" name="Sett.1 - Data Fine"/>
    <tableColumn id="7" xr3:uid="{68D68001-A719-4D7E-9901-E1659AEFB633}" name="Sett.1 - Giorni assistenza"/>
    <tableColumn id="8" xr3:uid="{C2D5E295-E813-40D7-8D2E-1F0248728F28}" name="Sett.1 - Pasti settimana"/>
    <tableColumn id="9" xr3:uid="{036BEC78-55D3-477C-8698-9946D0BA4442}" name="Sett.1 - Ore assistenza"/>
    <tableColumn id="10" xr3:uid="{BD13FD28-141B-4645-B898-EB29383EA03C}" name="Sett.1 - N. Bambini"/>
    <tableColumn id="11" xr3:uid="{6B331C47-EC8A-4955-9629-5D6167569FAD}" name="Sett.1 - Quota partecipazione"/>
    <tableColumn id="12" xr3:uid="{516FA5CA-8CC8-49E3-B13C-2BBB43EE063C}" name="Sett.1 - Personale assist. riconosc."/>
    <tableColumn id="13" xr3:uid="{6602324B-DFAF-4C84-9D29-3FBB4E86F325}" name="Sett.1 - N. Bambini 104"/>
    <tableColumn id="14" xr3:uid="{3C2C156A-49C8-462D-BF0A-A175E3F4076C}" name="Sett.1 - Personale assist. riconosc. 104"/>
    <tableColumn id="15" xr3:uid="{34AA0CA6-FA43-4460-99A5-3A0961C268E8}" name="Sett.1 - Quota part. 104"/>
    <tableColumn id="16" xr3:uid="{AF2FC8B5-4641-4E5C-BA15-CC2D0D4EBF54}" name="Sett.2 - Data Inizio"/>
    <tableColumn id="17" xr3:uid="{E0353C44-BD11-4796-BF44-B1FE05B5DD1B}" name="Sett.2 - Data Fine"/>
    <tableColumn id="18" xr3:uid="{A0E14673-416B-4004-8A90-3092E0F52D85}" name="Sett.2 - Giorni assistenza"/>
    <tableColumn id="19" xr3:uid="{2B8DB68D-ADEE-4549-B9E2-2E768169905F}" name="Sett.2 - Pasti settimana"/>
    <tableColumn id="20" xr3:uid="{27ED9AC0-878C-4CD7-A598-CD0744E77ABF}" name="Sett.2 - Ore assistenza"/>
    <tableColumn id="21" xr3:uid="{291E5953-9F3B-42FA-B976-3D581365F089}" name="Sett.2 - N. Bambini"/>
    <tableColumn id="22" xr3:uid="{F7531493-6F89-429D-8ECB-0259DC93C96A}" name="Sett.2 - Quota partecipazione"/>
    <tableColumn id="23" xr3:uid="{0EC1D53E-F3EB-4AB2-90DF-D9819311F4E6}" name="Sett.2 - Personale assist. riconosc."/>
    <tableColumn id="24" xr3:uid="{7A325BDC-706F-4E1C-B6F5-700889C68E2B}" name="Sett.2 - N. Bambini 104"/>
    <tableColumn id="25" xr3:uid="{A2F695B4-A67B-4592-AC84-5969C0C1715A}" name="Sett.2 - Personale assist. riconosc. 104"/>
    <tableColumn id="26" xr3:uid="{4B09B474-1A98-4DF0-A62A-CAE247F87D4D}" name="Sett.2 - Quota part. 104"/>
    <tableColumn id="27" xr3:uid="{6D711065-1783-4750-93EE-36B20AFBF019}" name="Sett.3 - Data Inizio"/>
    <tableColumn id="28" xr3:uid="{9CD88409-B73D-4017-AF2E-E8CF95B67A12}" name="Sett.3 - Data Fine"/>
    <tableColumn id="29" xr3:uid="{7D56AF04-B2C0-4715-8520-7D5ACD5AA628}" name="Sett.3 - Giorni assistenza"/>
    <tableColumn id="30" xr3:uid="{097FC191-C396-4C62-916E-6D41B8624644}" name="Sett.3 - Pasti settimana"/>
    <tableColumn id="31" xr3:uid="{0AA460BC-EB94-4640-825E-2EAEF290C082}" name="Sett.3 - Ore assistenza"/>
    <tableColumn id="32" xr3:uid="{3586C905-85B6-4D26-8999-6AA47BE31ECE}" name="Sett.3 - N. Bambini"/>
    <tableColumn id="33" xr3:uid="{7496A95F-BBB5-47A7-993D-6F618B43DD79}" name="Sett.3 - Quota partecipazione"/>
    <tableColumn id="34" xr3:uid="{D70A39C3-0338-400C-9FEC-0ACE13927607}" name="Sett.3 - Personale assist. riconosc."/>
    <tableColumn id="35" xr3:uid="{5252A223-5427-496D-82A3-E120309FC34C}" name="Sett.3 - N. Bambini 104"/>
    <tableColumn id="36" xr3:uid="{2AD10A32-71E1-4997-90EF-9CF79CA30BFD}" name="Sett.3 - Personale assist. riconosc. 104"/>
    <tableColumn id="37" xr3:uid="{C6C04817-24CD-4A04-B299-E3CD2EB1E16E}" name="Sett.3 - Quota part. 104"/>
    <tableColumn id="38" xr3:uid="{076A0309-2172-4102-B5C8-862A3021F6A3}" name="Sett.4 - Data Inizio"/>
    <tableColumn id="39" xr3:uid="{0A8718DF-A359-431D-B4A9-64C1683775E5}" name="Sett.4 - Data Fine"/>
    <tableColumn id="40" xr3:uid="{36DBEDF4-F960-49DB-9756-67325947A583}" name="Sett.4 - Giorni assistenza"/>
    <tableColumn id="41" xr3:uid="{2B4CA7F0-603F-4F48-84A6-D45D68A82788}" name="Sett.4 - Pasti settimana"/>
    <tableColumn id="42" xr3:uid="{66D7DC99-E48E-4AF5-B4E8-9FD7DCA54179}" name="Sett.4 - Ore assistenza"/>
    <tableColumn id="43" xr3:uid="{98C7F4E7-DB55-4C8D-8789-F3A6C5774C83}" name="Sett.4 - N. Bambini"/>
    <tableColumn id="44" xr3:uid="{BE3A8210-F4E8-439E-A2D2-E61B809BA528}" name="Sett.4 - Quota partecipazione"/>
    <tableColumn id="45" xr3:uid="{8E6EB27E-47AD-4C5E-B55A-750C72E13C9D}" name="Sett.4 - Personale assist. riconosc."/>
    <tableColumn id="46" xr3:uid="{C9C5510E-C398-43BD-BADD-452BA04158BE}" name="Sett.4 - N. Bambini 104"/>
    <tableColumn id="47" xr3:uid="{EF2CEAE1-DC80-4E71-909A-1CB2358C9E21}" name="Sett.4 - Personale assist. riconosc. 104"/>
    <tableColumn id="48" xr3:uid="{D035BE77-EDC5-4634-87CB-CB1940B7C617}" name="Sett.4 - Quota part. 104"/>
    <tableColumn id="49" xr3:uid="{BBC16C29-023C-410D-BFFC-961F2C81F738}" name="Sett.5 - Data Inizio"/>
    <tableColumn id="50" xr3:uid="{61143DF8-4680-45DD-8103-0AC8DA650EB7}" name="Sett.5 - Data Fine"/>
    <tableColumn id="51" xr3:uid="{51AB766F-8E42-47F9-B8BF-031F05C59113}" name="Sett.5 - Giorni assistenza"/>
    <tableColumn id="52" xr3:uid="{897E2519-6141-4914-8FD6-658CCF51B1E1}" name="Sett.5 - Pasti settimana"/>
    <tableColumn id="53" xr3:uid="{A4915108-4970-4774-9CAE-131EC8A62CE0}" name="Sett.5 - Ore assistenza"/>
    <tableColumn id="54" xr3:uid="{654B262F-A08B-4851-9E3E-D0E699E8F58C}" name="Sett.5 - N. Bambini"/>
    <tableColumn id="55" xr3:uid="{A8FD2763-3A32-4141-AF70-6EEC82B5F70E}" name="Sett.5 - Quota partecipazione"/>
    <tableColumn id="56" xr3:uid="{B5F9175B-8F40-41C2-9F9E-FE40509EF6A2}" name="Sett.5 - Personale assist. riconosc."/>
    <tableColumn id="57" xr3:uid="{22895197-6F3F-4DCB-A845-BE5A3799D3AB}" name="Sett.5 - N. Bambini 104"/>
    <tableColumn id="58" xr3:uid="{6E4FF476-2118-4A91-ACAB-0CFB544A504A}" name="Sett.5 - Personale assist. riconosc. 104"/>
    <tableColumn id="59" xr3:uid="{1906C0B6-B701-4D87-80F4-5A50687D77F9}" name="Sett.5 - Quota part. 104"/>
    <tableColumn id="60" xr3:uid="{71178B17-A020-40BB-8381-30F496130537}" name="Sett.6 - Data Inizio"/>
    <tableColumn id="61" xr3:uid="{4008A679-29B6-44C3-8148-E49C637F9891}" name="Sett.6 - Data Fine"/>
    <tableColumn id="62" xr3:uid="{95EC95D2-A422-40BF-BE22-16E01AD54018}" name="Sett.6 - Giorni assistenza"/>
    <tableColumn id="63" xr3:uid="{2E9E4592-5022-453F-812C-5C344C8E31D4}" name="Sett.6 - Pasti settimana"/>
    <tableColumn id="64" xr3:uid="{99127F5E-DAF8-4736-9FF8-4FFC03D4FA31}" name="Sett.6 - Ore assistenza"/>
    <tableColumn id="65" xr3:uid="{127A97BE-E881-4DF1-9410-8B51450233FD}" name="Sett.6 - N. Bambini"/>
    <tableColumn id="66" xr3:uid="{F9C51E1F-DE79-4F3C-A522-AA4E5C9EE138}" name="Sett.6 - Quota partecipazione"/>
    <tableColumn id="67" xr3:uid="{2F39B744-CB9B-4942-BDCD-4B55D32A8E8F}" name="Sett.6 - Personale assist. riconosc."/>
    <tableColumn id="68" xr3:uid="{BB9A2302-4CC9-4E47-BC5C-B05333D32E95}" name="Sett.6 - N. Bambini 104"/>
    <tableColumn id="69" xr3:uid="{117BA8AA-3368-44A7-8D17-BF95E9D7F49C}" name="Sett.6 - Personale assist. riconosc. 104"/>
    <tableColumn id="70" xr3:uid="{EE063999-51B0-4FEE-A555-6600DEC4C863}" name="Sett.6 - Quota part. 104"/>
    <tableColumn id="71" xr3:uid="{39C57AA6-9ADB-428B-8C10-2875259AC010}" name="Sett.7 - Data Inizio"/>
    <tableColumn id="72" xr3:uid="{72A410A4-D055-4D4D-91BC-6C895E1DDE0A}" name="Sett.7 - Data Fine"/>
    <tableColumn id="73" xr3:uid="{516DA214-6656-4B6A-BCAF-8E36CDF15E81}" name="Sett.7 - Giorni assistenza"/>
    <tableColumn id="74" xr3:uid="{5A138B4F-6B04-4F92-84A6-42B27EF35600}" name="Sett.7 - Pasti settimana"/>
    <tableColumn id="75" xr3:uid="{86616681-B394-4E5D-893E-F98908EFBDDC}" name="Sett.7 - Ore assistenza"/>
    <tableColumn id="76" xr3:uid="{D99659D8-E0C6-4ED2-B8CF-B7BEA1CEDD62}" name="Sett.7 - N. Bambini"/>
    <tableColumn id="77" xr3:uid="{DC249094-BA02-461F-B57B-FA699EF15CF4}" name="Sett.7 - Quota partecipazione"/>
    <tableColumn id="78" xr3:uid="{1924295E-B9BC-4310-9424-07357B037203}" name="Sett.7 - Personale assist. riconosc."/>
    <tableColumn id="79" xr3:uid="{C8811009-98AF-4A19-9E0B-29EABBF660E5}" name="Sett.7 - N. Bambini 104"/>
    <tableColumn id="80" xr3:uid="{A3E8D909-0011-42E1-ADCB-CC29489D33EF}" name="Sett.7 - Personale assist. riconosc. 104"/>
    <tableColumn id="81" xr3:uid="{5843AB9A-CA5B-476E-B784-7DCEBFD01586}" name="Sett.7 - Quota part. 104"/>
    <tableColumn id="82" xr3:uid="{3DF60C90-4835-41EE-BBBB-CD709D66CCF4}" name="Sett.8 - Data Inizio"/>
    <tableColumn id="83" xr3:uid="{47E21BDA-2289-48D6-8898-72CC5B101A2C}" name="Sett.8 - Data Fine"/>
    <tableColumn id="84" xr3:uid="{F70EEFDA-6E4E-4E41-A01D-E5D23E0258CB}" name="Sett.8 - Giorni assistenza"/>
    <tableColumn id="85" xr3:uid="{26FB0888-E401-4152-9BBC-0EB01EF5F851}" name="Sett.8 - Pasti settimana"/>
    <tableColumn id="86" xr3:uid="{E7924B83-A41F-4F44-8506-A35647DA6C53}" name="Sett.8 - Ore assistenza"/>
    <tableColumn id="87" xr3:uid="{C00022FF-B82B-40F8-85CB-C753A85045DA}" name="Sett.8 - N. Bambini"/>
    <tableColumn id="88" xr3:uid="{D7CF1B65-AE39-41B1-B720-52D479A71429}" name="Sett.8 - Quota partecipazione"/>
    <tableColumn id="89" xr3:uid="{6368FFC3-778A-48C4-AEA8-F6C1D6D91EAA}" name="Sett.8 - Personale assist. riconosc."/>
    <tableColumn id="90" xr3:uid="{F4555900-ABC8-4FBA-B864-EFD6DAEF4B52}" name="Sett.8 - N. Bambini 104"/>
    <tableColumn id="91" xr3:uid="{DC3B2C7C-47E8-4F62-A945-22631CF719AB}" name="Sett.8 - Personale assist. riconosc. 104"/>
    <tableColumn id="92" xr3:uid="{3E5C4898-666F-450E-AE63-C6C4654E88D9}" name="Sett.8 - Quota part. 104"/>
    <tableColumn id="93" xr3:uid="{C6313E3A-91B7-42DF-87F4-FD3E9DE84E46}" name="Sett.9 - Data Inizio"/>
    <tableColumn id="94" xr3:uid="{6630BE63-5D54-4730-9D7A-1F17E48A04A1}" name="Sett.9 - Data Fine"/>
    <tableColumn id="95" xr3:uid="{6893AA62-E82C-4FC1-B35C-EBBDC96DB6E3}" name="Sett.9 - Giorni assistenza"/>
    <tableColumn id="96" xr3:uid="{77B3B95E-552D-4187-A836-C0BB4F8E906A}" name="Sett.9 - Pasti settimana"/>
    <tableColumn id="97" xr3:uid="{9EAB2BF3-E482-4D2D-8064-BC24DAB6396A}" name="Sett.9 - Ore assistenza"/>
    <tableColumn id="98" xr3:uid="{93A44D49-4E82-44B8-B238-5502E1B8D4C7}" name="Sett.9 - N. Bambini"/>
    <tableColumn id="99" xr3:uid="{7BF92445-552B-47E9-AFC8-06579E55CE54}" name="Sett.9 - Quota partecipazione"/>
    <tableColumn id="100" xr3:uid="{45E4E373-A7BE-4C55-A044-2415B19791C5}" name="Sett.9 - Personale assist. riconosc."/>
    <tableColumn id="101" xr3:uid="{0434F7E6-BE59-4975-AE06-9721F5BBA032}" name="Sett.9 - N. Bambini 104"/>
    <tableColumn id="102" xr3:uid="{42E60BDD-E794-4D07-B31F-22E88903924C}" name="Sett.9 - Personale assist. riconosc. 104"/>
    <tableColumn id="103" xr3:uid="{EC24C775-8672-4AEB-A83D-3561D51A0BA2}" name="Sett.9 - Quota part. 104"/>
    <tableColumn id="104" xr3:uid="{E4A8925F-DEA0-46C9-910C-435FBE0E219A}" name="Sett.10 - Data Inizio"/>
    <tableColumn id="105" xr3:uid="{8BDC1748-CFEC-4222-9754-BB836D674E6E}" name="Sett.10 - Data Fine"/>
    <tableColumn id="106" xr3:uid="{4ABFDD76-889A-4BE0-8B5F-782CA208EA0C}" name="Sett.10 - Giorni assistenza"/>
    <tableColumn id="107" xr3:uid="{228351F7-37FC-4C15-83A6-A8376DE2CA1D}" name="Sett.10 - Pasti settimana"/>
    <tableColumn id="108" xr3:uid="{CDB4B3A5-4098-4EB3-875F-DC7018A3B8E5}" name="Sett.10 - Ore assistenza"/>
    <tableColumn id="109" xr3:uid="{766538CB-F8D2-40D0-AFD0-96D0374939CF}" name="Sett.10 - N. Bambini"/>
    <tableColumn id="110" xr3:uid="{F8BA7C3A-C847-459F-8221-B1E5F93FB7C8}" name="Sett.10 - Quota partecipazione"/>
    <tableColumn id="111" xr3:uid="{9E7704DF-D2DA-4729-ABB5-86073F4AD208}" name="Sett.10 - Personale assist. riconosc."/>
    <tableColumn id="112" xr3:uid="{845EF216-C7AC-4CF9-93CF-3D270D8E0728}" name="Sett.10 - N. Bambini 104"/>
    <tableColumn id="113" xr3:uid="{5221EC65-5DDD-418F-9486-DDD6AE34424C}" name="Sett.10 - Personale assist. riconosc. 104"/>
    <tableColumn id="114" xr3:uid="{AD9EB938-2125-4B4E-BAD9-4AC860E606F6}" name="Sett.10 - Quota part. 104"/>
    <tableColumn id="162" xr3:uid="{20DE811C-6370-4043-B518-0E5A78EDBF0B}" name="Sett.11 - Data Inizio"/>
    <tableColumn id="163" xr3:uid="{171B7041-1E3E-4899-9EC5-1CB58098112C}" name="Sett.11 - Data Fine"/>
    <tableColumn id="164" xr3:uid="{BF2E95C6-B832-4A88-8DF9-1FB5418055D9}" name="Sett.11 - Giorni assistenza"/>
    <tableColumn id="165" xr3:uid="{601D3D14-E7A5-4AF2-96C1-C12AFF6E5400}" name="Sett.11 - Pasti settimana"/>
    <tableColumn id="166" xr3:uid="{FFA0F0BC-CF3F-4210-A5B9-C788FA233214}" name="Sett.11 - Ore assistenza"/>
    <tableColumn id="167" xr3:uid="{874FA0BB-8C16-452B-BEDB-565FF2836408}" name="Sett.11 - N. Bambini"/>
    <tableColumn id="168" xr3:uid="{1DE9B6B4-E613-420E-A263-C346BA1F88C7}" name="Sett.11 - Quota partecipazione"/>
    <tableColumn id="169" xr3:uid="{D74A53FC-EE87-4664-8167-AAC598030F2E}" name="Sett.11 - Personale assist. riconosc."/>
    <tableColumn id="170" xr3:uid="{51FF1D7E-7A2C-461A-A009-0A1EAB6CFE6E}" name="Sett.11 - N. Bambini 104"/>
    <tableColumn id="171" xr3:uid="{F3116BE7-3286-4D7C-94BA-2457A284CB00}" name="Sett.11 - Personale assist. riconosc. 104"/>
    <tableColumn id="172" xr3:uid="{F96158F1-7704-4803-ABAF-3416E5F2A47D}" name="Sett.11 - Quota part. 104"/>
    <tableColumn id="115" xr3:uid="{6C4AF380-F24E-412D-9CE4-72DC12E52785}" name="Tot. - Settimane totali"/>
    <tableColumn id="161" xr3:uid="{243DF11B-C4F8-4FE9-8C76-3F1801CA30C3}" name="Tot. - Giorni assistenza" dataDxfId="6"/>
    <tableColumn id="116" xr3:uid="{693BAF60-5F7D-4E9D-852C-01A3F8E2584D}" name="Tot. - Pranzi"/>
    <tableColumn id="117" xr3:uid="{0C282657-E6C0-4FCE-8F08-D07952D30934}" name="Tot. - Ore progetto"/>
    <tableColumn id="118" xr3:uid="{51E1DCA7-6B68-47B4-82C3-5E5C723FA64F}" name="Tot. - Bambini iscritti"/>
    <tableColumn id="119" xr3:uid="{E66DEA00-8997-41BF-BD86-F2122438DC07}" name="Tot. - Assistenti riconosc."/>
    <tableColumn id="120" xr3:uid="{7C54D536-DF73-4F61-AC5E-5A4727396760}" name="Tot. - Bambini legge 104"/>
    <tableColumn id="121" xr3:uid="{54D2189D-7C41-4C4C-B72F-BD71AB215EF6}" name="Tot. - Assistenti riconosc. 104"/>
    <tableColumn id="123" xr3:uid="{305853A4-4EA5-466B-9859-077AE2C725E8}" name="Uscite - Dir. pedagogica"/>
    <tableColumn id="124" xr3:uid="{85FA66E3-CD25-4106-BFA2-4BE52DE5D60A}" name="Uscite - Personale assist."/>
    <tableColumn id="125" xr3:uid="{6C07760E-4F74-474F-AAB6-4D05CABEC363}" name="Uscite - Personale assist. 104"/>
    <tableColumn id="126" xr3:uid="{26500049-1A48-466D-9225-7DE610B22F29}" name="Uscite - Sostituzione"/>
    <tableColumn id="127" xr3:uid="{187FB898-968B-4F11-9161-392F7D0E67FE}" name="Uscite - Ristorazione"/>
    <tableColumn id="128" xr3:uid="{D0C2D444-6321-4CD1-89BF-C14B7246F304}" name="Uscite - Costi residui"/>
    <tableColumn id="129" xr3:uid="{818E0023-DE08-4389-90C2-147CCEF531E0}" name="Uscite - Locazione"/>
    <tableColumn id="130" xr3:uid="{FB6FF8E1-891A-4FCE-8DED-07D01AB23D28}" name="Uscite - Totale"/>
    <tableColumn id="131" xr3:uid="{318077A0-7490-4556-AE55-30B6DCD0FD49}" name="Entrate - Comune"/>
    <tableColumn id="132" xr3:uid="{A0C49B1A-6ECB-4E10-A31B-0DE59052B185}" name="Entrate - Sponsor"/>
    <tableColumn id="133" xr3:uid="{DD97A846-2671-4DA5-BB35-1489F12BFF5A}" name="Entrate - Altre"/>
    <tableColumn id="134" xr3:uid="{3F08FB9F-578A-487A-B724-EB8BB25F06AE}" name="Entrate - Quote partecip."/>
    <tableColumn id="135" xr3:uid="{B548D460-EC1C-4755-B00C-BB4439B62170}" name="Entrate - Mezzi propri"/>
    <tableColumn id="136" xr3:uid="{8477A7B0-F6FB-464A-BD94-111D36DD9E64}" name="Entrate - Totale"/>
    <tableColumn id="137" xr3:uid="{CF306E1F-D17A-421E-BC85-DA9EB828955D}" name="Tariffa - Dir. pedagogica"/>
    <tableColumn id="138" xr3:uid="{64017BEF-158E-42E7-9096-56C17A7223E1}" name="Tariffa - Personale assist."/>
    <tableColumn id="139" xr3:uid="{8B984288-7DAB-4D3A-9972-8D0053B7BA07}" name="Tariffa - Personale assist. 104"/>
    <tableColumn id="140" xr3:uid="{51C340E6-4E68-4A08-AFA0-FB1C361F37B9}" name="Tariffa - Sostituzione"/>
    <tableColumn id="141" xr3:uid="{AFB429E2-1C28-43ED-B558-F6AF52F09F1F}" name="Tariffa - Ristorazione"/>
    <tableColumn id="142" xr3:uid="{B05BFD32-038A-4337-950D-F0E205343C88}" name="Tariffa - Costi residui"/>
    <tableColumn id="143" xr3:uid="{6A003C6C-0275-4FEA-B4B4-46D9C29AFD3D}" name="Ore - Dir. pedagogica"/>
    <tableColumn id="144" xr3:uid="{EFB62A83-3779-4A86-A276-EE14314F4559}" name="Ore - Personale assist."/>
    <tableColumn id="145" xr3:uid="{8DC853DC-D258-4BD1-A50D-5362DA38D95B}" name="Ore - Personale assist. 104"/>
    <tableColumn id="146" xr3:uid="{FB3DD35B-F051-4A99-BB6B-BD1D2375D595}" name="Calc. - Dir. pedagogica"/>
    <tableColumn id="147" xr3:uid="{691AD1ED-4E7B-4EBD-8822-887D59EA1CB3}" name="Calc. - Personale assist."/>
    <tableColumn id="148" xr3:uid="{90861473-90DA-4D5C-A1BD-C04E77E55856}" name="Calc. - Personale assist. 104"/>
    <tableColumn id="149" xr3:uid="{EBCA2C16-89B9-4924-AE9E-FA624424D9A0}" name="Calc. - Sostituzione"/>
    <tableColumn id="150" xr3:uid="{D62856D3-D516-4D1D-92BB-1C16C6D676FE}" name="Calc. - Ristorazione"/>
    <tableColumn id="151" xr3:uid="{9A2F431E-A366-4857-AED5-0D982C2CC8B9}" name="Calc. - Costi residui"/>
    <tableColumn id="152" xr3:uid="{B2FA0A29-BE9A-4AD6-90BF-7FC9F7424B97}" name="Calc. - Locazione"/>
    <tableColumn id="153" xr3:uid="{F10B3302-1915-4FB3-ACDE-D1C04B42A34B}" name="Calc. - Totale costi ammissibili"/>
    <tableColumn id="154" xr3:uid="{DE8F947E-CD26-4CDC-9BF8-5B04F1F523E2}" name="Quote partecip. ammissibili"/>
    <tableColumn id="155" xr3:uid="{FA5BC38D-13DE-469F-B37A-F09542D618E3}" name="Differenza uscite-entrate"/>
    <tableColumn id="156" xr3:uid="{DEA1A377-C3A5-46A5-8729-8421E7434224}" name="Contributo su costi amm."/>
    <tableColumn id="157" xr3:uid="{8A8C71CC-8DD0-40D6-BB3A-E9A07454C57B}" name="Importo contributo richiesto"/>
    <tableColumn id="158" xr3:uid="{4B263190-BB79-43F2-92BC-6D7C9FAC3416}" name="Anticipo richiesto"/>
    <tableColumn id="159" xr3:uid="{AA44A1AA-278A-4ECD-8A6E-75E3871605BA}" name="Anticipo 50%"/>
    <tableColumn id="160" xr3:uid="{0D545BB9-02C6-4658-B983-55D24A29BB25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tabSelected="1" zoomScaleNormal="100" workbookViewId="0">
      <selection activeCell="B8" sqref="B8:C8"/>
    </sheetView>
  </sheetViews>
  <sheetFormatPr baseColWidth="10" defaultColWidth="11.42578125" defaultRowHeight="15" x14ac:dyDescent="0.25"/>
  <cols>
    <col min="1" max="1" width="8.42578125" customWidth="1"/>
    <col min="2" max="2" width="133.140625" customWidth="1"/>
  </cols>
  <sheetData>
    <row r="1" spans="1:5" ht="15" customHeight="1" x14ac:dyDescent="0.25">
      <c r="A1" s="142" t="s">
        <v>370</v>
      </c>
      <c r="B1" s="142"/>
      <c r="C1" s="142"/>
    </row>
    <row r="2" spans="1:5" ht="21.75" customHeight="1" x14ac:dyDescent="0.25">
      <c r="A2" s="142"/>
      <c r="B2" s="142"/>
      <c r="C2" s="142"/>
    </row>
    <row r="4" spans="1:5" ht="15.75" customHeight="1" x14ac:dyDescent="0.25"/>
    <row r="5" spans="1:5" ht="25.5" customHeight="1" x14ac:dyDescent="0.25">
      <c r="A5" s="143" t="s">
        <v>0</v>
      </c>
      <c r="B5" s="143"/>
      <c r="C5" s="143"/>
    </row>
    <row r="6" spans="1:5" ht="27.75" customHeight="1" x14ac:dyDescent="0.25">
      <c r="A6" s="144" t="s">
        <v>1</v>
      </c>
      <c r="B6" s="144"/>
      <c r="C6" s="144"/>
    </row>
    <row r="7" spans="1:5" ht="23.25" customHeight="1" x14ac:dyDescent="0.25">
      <c r="A7" s="133">
        <v>1</v>
      </c>
      <c r="B7" s="145" t="s">
        <v>2</v>
      </c>
      <c r="C7" s="145"/>
    </row>
    <row r="8" spans="1:5" ht="27" customHeight="1" x14ac:dyDescent="0.25">
      <c r="A8" s="134">
        <v>2</v>
      </c>
      <c r="B8" s="146" t="s">
        <v>3</v>
      </c>
      <c r="C8" s="146"/>
    </row>
    <row r="9" spans="1:5" ht="24.75" customHeight="1" x14ac:dyDescent="0.25">
      <c r="A9" s="133">
        <v>3</v>
      </c>
      <c r="B9" s="145" t="s">
        <v>371</v>
      </c>
      <c r="C9" s="145"/>
    </row>
    <row r="10" spans="1:5" ht="25.5" customHeight="1" x14ac:dyDescent="0.25">
      <c r="A10" s="147">
        <v>4</v>
      </c>
      <c r="B10" s="148" t="s">
        <v>4</v>
      </c>
      <c r="C10" s="148"/>
    </row>
    <row r="11" spans="1:5" ht="45" customHeight="1" x14ac:dyDescent="0.25">
      <c r="A11" s="147"/>
      <c r="B11" s="149" t="s">
        <v>5</v>
      </c>
      <c r="C11" s="149"/>
      <c r="E11" s="135"/>
    </row>
    <row r="12" spans="1:5" ht="38.25" customHeight="1" x14ac:dyDescent="0.25">
      <c r="A12" s="147"/>
      <c r="B12" s="150" t="s">
        <v>6</v>
      </c>
      <c r="C12" s="150"/>
    </row>
    <row r="13" spans="1:5" ht="32.25" customHeight="1" x14ac:dyDescent="0.25">
      <c r="A13" s="133">
        <v>5</v>
      </c>
      <c r="B13" s="149" t="s">
        <v>7</v>
      </c>
      <c r="C13" s="149"/>
    </row>
    <row r="14" spans="1:5" ht="28.5" customHeight="1" x14ac:dyDescent="0.25">
      <c r="A14" s="134">
        <v>6</v>
      </c>
      <c r="B14" s="153" t="s">
        <v>8</v>
      </c>
      <c r="C14" s="153"/>
    </row>
    <row r="15" spans="1:5" ht="30.75" customHeight="1" x14ac:dyDescent="0.25">
      <c r="A15" s="133">
        <v>7</v>
      </c>
      <c r="B15" s="149" t="s">
        <v>9</v>
      </c>
      <c r="C15" s="149"/>
    </row>
    <row r="16" spans="1:5" ht="30.75" customHeight="1" x14ac:dyDescent="0.25">
      <c r="A16" s="136">
        <v>8</v>
      </c>
      <c r="B16" s="154" t="s">
        <v>10</v>
      </c>
      <c r="C16" s="154"/>
    </row>
    <row r="17" spans="1:3" ht="30.75" customHeight="1" x14ac:dyDescent="0.25">
      <c r="A17" s="133">
        <v>9</v>
      </c>
      <c r="B17" s="145" t="s">
        <v>11</v>
      </c>
      <c r="C17" s="145"/>
    </row>
    <row r="18" spans="1:3" ht="21.75" customHeight="1" x14ac:dyDescent="0.25">
      <c r="A18" s="137"/>
      <c r="B18" s="138"/>
      <c r="C18" s="139"/>
    </row>
    <row r="19" spans="1:3" ht="43.5" customHeight="1" x14ac:dyDescent="0.25">
      <c r="A19" s="151" t="s">
        <v>12</v>
      </c>
      <c r="B19" s="151"/>
      <c r="C19" s="151"/>
    </row>
    <row r="20" spans="1:3" ht="37.5" customHeight="1" x14ac:dyDescent="0.25">
      <c r="A20" s="152" t="s">
        <v>13</v>
      </c>
      <c r="B20" s="152"/>
      <c r="C20" s="152"/>
    </row>
  </sheetData>
  <sheetProtection algorithmName="SHA-512" hashValue="h3JrJXWJt8OlMxS2NJK6f/PkAEbrV3TL4RKOcM79SlshxFdrMWfhBk7ihVfehNYbRcum8jLhE2DRVSWHev+A9Q==" saltValue="OLPcfhPamZ7zsqPzE7m0Ng==" spinCount="100000" sheet="1" selectLockedCells="1"/>
  <mergeCells count="17">
    <mergeCell ref="A19:C19"/>
    <mergeCell ref="A20:C20"/>
    <mergeCell ref="B13:C13"/>
    <mergeCell ref="B14:C14"/>
    <mergeCell ref="B15:C15"/>
    <mergeCell ref="B16:C16"/>
    <mergeCell ref="B17:C17"/>
    <mergeCell ref="B9:C9"/>
    <mergeCell ref="A10:A12"/>
    <mergeCell ref="B10:C10"/>
    <mergeCell ref="B11:C11"/>
    <mergeCell ref="B12:C12"/>
    <mergeCell ref="A1:C2"/>
    <mergeCell ref="A5:C5"/>
    <mergeCell ref="A6:C6"/>
    <mergeCell ref="B7:C7"/>
    <mergeCell ref="B8:C8"/>
  </mergeCells>
  <pageMargins left="0.7" right="0.7" top="0.78749999999999998" bottom="0.78749999999999998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6"/>
  <sheetViews>
    <sheetView showGridLines="0" zoomScale="80" zoomScaleNormal="80" workbookViewId="0">
      <selection activeCell="C13" sqref="C13"/>
    </sheetView>
  </sheetViews>
  <sheetFormatPr baseColWidth="10" defaultColWidth="9.140625" defaultRowHeight="15" x14ac:dyDescent="0.25"/>
  <cols>
    <col min="1" max="1" width="56.42578125" customWidth="1"/>
    <col min="2" max="2" width="33.28515625" customWidth="1"/>
    <col min="3" max="3" width="40" customWidth="1"/>
    <col min="4" max="4" width="22.28515625" customWidth="1"/>
    <col min="5" max="5" width="45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customWidth="1"/>
    <col min="52" max="52" width="14.5703125" customWidth="1"/>
    <col min="56" max="56" width="10.7109375" customWidth="1"/>
  </cols>
  <sheetData>
    <row r="1" spans="1:16" s="131" customFormat="1" ht="21" customHeight="1" x14ac:dyDescent="0.35">
      <c r="A1" s="126" t="s">
        <v>14</v>
      </c>
      <c r="B1" s="127" t="s">
        <v>15</v>
      </c>
      <c r="C1" s="128"/>
      <c r="D1" s="129"/>
      <c r="E1" s="129"/>
      <c r="F1" s="129"/>
      <c r="G1" s="129"/>
      <c r="H1" s="129"/>
      <c r="I1" s="129"/>
      <c r="J1" s="129"/>
      <c r="K1" s="129"/>
      <c r="L1" s="130"/>
    </row>
    <row r="2" spans="1:16" ht="18.75" customHeight="1" x14ac:dyDescent="0.3">
      <c r="A2" s="132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54"/>
    </row>
    <row r="3" spans="1:16" x14ac:dyDescent="0.25">
      <c r="A3" s="56"/>
      <c r="B3" s="40"/>
      <c r="C3" s="40"/>
      <c r="D3" s="40"/>
      <c r="E3" s="40"/>
      <c r="F3" s="40"/>
      <c r="G3" s="40"/>
      <c r="H3" s="40"/>
      <c r="I3" s="40"/>
      <c r="J3" s="40"/>
      <c r="K3" s="40"/>
      <c r="L3" s="54"/>
    </row>
    <row r="4" spans="1:16" s="88" customFormat="1" x14ac:dyDescent="0.25">
      <c r="A4" s="125" t="s">
        <v>17</v>
      </c>
      <c r="B4" s="1"/>
      <c r="C4" s="89"/>
      <c r="D4" s="89"/>
      <c r="E4" s="89"/>
      <c r="F4" s="89"/>
      <c r="G4" s="89"/>
      <c r="H4" s="89"/>
      <c r="I4" s="89"/>
      <c r="J4" s="89"/>
      <c r="K4" s="89"/>
      <c r="L4" s="90"/>
    </row>
    <row r="5" spans="1:16" s="88" customFormat="1" x14ac:dyDescent="0.25">
      <c r="A5" s="125" t="s">
        <v>18</v>
      </c>
      <c r="B5" s="2"/>
      <c r="C5" s="40"/>
      <c r="D5" s="40"/>
      <c r="E5" s="40"/>
      <c r="F5" s="40"/>
      <c r="G5" s="40"/>
      <c r="H5" s="40"/>
      <c r="I5" s="40"/>
      <c r="J5" s="89"/>
      <c r="K5" s="89"/>
      <c r="L5" s="90"/>
    </row>
    <row r="6" spans="1:16" s="88" customFormat="1" x14ac:dyDescent="0.25">
      <c r="A6" s="125" t="s">
        <v>19</v>
      </c>
      <c r="B6" s="2"/>
      <c r="C6" s="39"/>
      <c r="D6" s="40"/>
      <c r="E6" s="40"/>
      <c r="F6" s="40"/>
      <c r="G6" s="40"/>
      <c r="H6" s="40"/>
      <c r="I6" s="40"/>
      <c r="J6" s="89"/>
      <c r="K6" s="89"/>
      <c r="L6" s="90"/>
    </row>
    <row r="7" spans="1:16" s="88" customFormat="1" ht="15.75" customHeight="1" x14ac:dyDescent="0.25">
      <c r="A7" s="72"/>
      <c r="B7" s="89"/>
      <c r="C7" s="89"/>
      <c r="D7" s="40"/>
      <c r="E7" s="40"/>
      <c r="F7" s="40"/>
      <c r="G7" s="40"/>
      <c r="H7" s="40"/>
      <c r="I7" s="40"/>
      <c r="J7" s="89"/>
      <c r="K7" s="89"/>
      <c r="L7" s="90"/>
    </row>
    <row r="8" spans="1:16" s="88" customFormat="1" x14ac:dyDescent="0.25">
      <c r="A8" s="56"/>
      <c r="B8" s="40"/>
      <c r="C8" s="40"/>
      <c r="D8" s="40"/>
      <c r="E8" s="40"/>
      <c r="F8" s="40"/>
      <c r="G8" s="40"/>
      <c r="H8" s="40"/>
      <c r="I8" s="40"/>
      <c r="J8" s="155" t="s">
        <v>20</v>
      </c>
      <c r="K8" s="155"/>
      <c r="L8" s="155"/>
    </row>
    <row r="9" spans="1:16" s="124" customFormat="1" ht="129" customHeight="1" x14ac:dyDescent="0.25">
      <c r="A9" s="117" t="s">
        <v>21</v>
      </c>
      <c r="B9" s="140" t="s">
        <v>372</v>
      </c>
      <c r="C9" s="140" t="s">
        <v>373</v>
      </c>
      <c r="D9" s="118" t="s">
        <v>22</v>
      </c>
      <c r="E9" s="119" t="s">
        <v>23</v>
      </c>
      <c r="F9" s="119" t="s">
        <v>24</v>
      </c>
      <c r="G9" s="118" t="s">
        <v>25</v>
      </c>
      <c r="H9" s="118" t="s">
        <v>26</v>
      </c>
      <c r="I9" s="120" t="s">
        <v>27</v>
      </c>
      <c r="J9" s="121" t="s">
        <v>28</v>
      </c>
      <c r="K9" s="118" t="s">
        <v>27</v>
      </c>
      <c r="L9" s="122" t="s">
        <v>29</v>
      </c>
      <c r="M9" s="123" t="s">
        <v>30</v>
      </c>
    </row>
    <row r="10" spans="1:16" s="88" customFormat="1" x14ac:dyDescent="0.25">
      <c r="A10" s="115" t="s">
        <v>31</v>
      </c>
      <c r="B10" s="3"/>
      <c r="C10" s="3"/>
      <c r="D10" s="114" t="str">
        <f t="shared" ref="D10:D20" si="0">IF(OR(B10="",C10=""),"",IF(C10-B10&lt;0,"Enddatum liegt vor Startdatum",IF(C10-B10+1&lt;4,"min. 4 Tage erforderlich",IF(C10-B10+1&gt;7,"Woche hat max. 7 Tage",C10-B10+1))))</f>
        <v/>
      </c>
      <c r="E10" s="4"/>
      <c r="F10" s="4"/>
      <c r="G10" s="4"/>
      <c r="H10" s="5"/>
      <c r="I10" s="111">
        <f t="shared" ref="I10:I18" si="1">INT(G10/6)+IF(MOD(G10,6)&gt;=4,1,0)</f>
        <v>0</v>
      </c>
      <c r="J10" s="6"/>
      <c r="K10" s="108">
        <f>J10</f>
        <v>0</v>
      </c>
      <c r="L10" s="7"/>
      <c r="M10" s="88" t="str">
        <f t="shared" ref="M10:M18" si="2">IF(COUNTA(B10:I10)=8,"ja","nein")</f>
        <v>nein</v>
      </c>
      <c r="N10" s="88" t="str">
        <f t="shared" ref="N10:N19" si="3">IF(J10&gt;0,"ja","nein")</f>
        <v>nein</v>
      </c>
      <c r="O10" s="88">
        <f t="shared" ref="O10:O19" si="4">(MIN(F10,45)+5)*I10</f>
        <v>0</v>
      </c>
      <c r="P10" s="88">
        <f t="shared" ref="P10:P19" si="5">(MIN(F10,45)+5)*K10</f>
        <v>0</v>
      </c>
    </row>
    <row r="11" spans="1:16" s="88" customFormat="1" x14ac:dyDescent="0.25">
      <c r="A11" s="116" t="s">
        <v>32</v>
      </c>
      <c r="B11" s="3"/>
      <c r="C11" s="3"/>
      <c r="D11" s="114" t="str">
        <f t="shared" si="0"/>
        <v/>
      </c>
      <c r="E11" s="4"/>
      <c r="F11" s="4"/>
      <c r="G11" s="4"/>
      <c r="H11" s="5"/>
      <c r="I11" s="112">
        <f t="shared" si="1"/>
        <v>0</v>
      </c>
      <c r="J11" s="6"/>
      <c r="K11" s="109">
        <f t="shared" ref="K11:K20" si="6">J11</f>
        <v>0</v>
      </c>
      <c r="L11" s="8"/>
      <c r="M11" s="88" t="str">
        <f t="shared" si="2"/>
        <v>nein</v>
      </c>
      <c r="N11" s="88" t="str">
        <f t="shared" si="3"/>
        <v>nein</v>
      </c>
      <c r="O11" s="88">
        <f t="shared" si="4"/>
        <v>0</v>
      </c>
      <c r="P11" s="88">
        <f t="shared" si="5"/>
        <v>0</v>
      </c>
    </row>
    <row r="12" spans="1:16" s="88" customFormat="1" x14ac:dyDescent="0.25">
      <c r="A12" s="115" t="s">
        <v>33</v>
      </c>
      <c r="B12" s="3"/>
      <c r="C12" s="3"/>
      <c r="D12" s="114" t="str">
        <f t="shared" si="0"/>
        <v/>
      </c>
      <c r="E12" s="4"/>
      <c r="F12" s="4"/>
      <c r="G12" s="4"/>
      <c r="H12" s="5"/>
      <c r="I12" s="112">
        <f t="shared" si="1"/>
        <v>0</v>
      </c>
      <c r="J12" s="6"/>
      <c r="K12" s="109">
        <f t="shared" si="6"/>
        <v>0</v>
      </c>
      <c r="L12" s="8"/>
      <c r="M12" s="88" t="str">
        <f t="shared" si="2"/>
        <v>nein</v>
      </c>
      <c r="N12" s="88" t="str">
        <f t="shared" si="3"/>
        <v>nein</v>
      </c>
      <c r="O12" s="88">
        <f t="shared" si="4"/>
        <v>0</v>
      </c>
      <c r="P12" s="88">
        <f t="shared" si="5"/>
        <v>0</v>
      </c>
    </row>
    <row r="13" spans="1:16" s="88" customFormat="1" x14ac:dyDescent="0.25">
      <c r="A13" s="116" t="s">
        <v>34</v>
      </c>
      <c r="B13" s="3"/>
      <c r="C13" s="3"/>
      <c r="D13" s="114" t="str">
        <f t="shared" si="0"/>
        <v/>
      </c>
      <c r="E13" s="4"/>
      <c r="F13" s="4"/>
      <c r="G13" s="4"/>
      <c r="H13" s="5"/>
      <c r="I13" s="112">
        <f t="shared" si="1"/>
        <v>0</v>
      </c>
      <c r="J13" s="6"/>
      <c r="K13" s="109">
        <f t="shared" si="6"/>
        <v>0</v>
      </c>
      <c r="L13" s="8"/>
      <c r="M13" s="88" t="str">
        <f t="shared" si="2"/>
        <v>nein</v>
      </c>
      <c r="N13" s="88" t="str">
        <f t="shared" si="3"/>
        <v>nein</v>
      </c>
      <c r="O13" s="88">
        <f t="shared" si="4"/>
        <v>0</v>
      </c>
      <c r="P13" s="88">
        <f t="shared" si="5"/>
        <v>0</v>
      </c>
    </row>
    <row r="14" spans="1:16" s="88" customFormat="1" x14ac:dyDescent="0.25">
      <c r="A14" s="115" t="s">
        <v>35</v>
      </c>
      <c r="B14" s="3"/>
      <c r="C14" s="3"/>
      <c r="D14" s="114" t="str">
        <f t="shared" si="0"/>
        <v/>
      </c>
      <c r="E14" s="4"/>
      <c r="F14" s="4"/>
      <c r="G14" s="4"/>
      <c r="H14" s="5"/>
      <c r="I14" s="112">
        <f t="shared" si="1"/>
        <v>0</v>
      </c>
      <c r="J14" s="6"/>
      <c r="K14" s="109">
        <f t="shared" si="6"/>
        <v>0</v>
      </c>
      <c r="L14" s="8"/>
      <c r="M14" s="88" t="str">
        <f t="shared" si="2"/>
        <v>nein</v>
      </c>
      <c r="N14" s="88" t="str">
        <f t="shared" si="3"/>
        <v>nein</v>
      </c>
      <c r="O14" s="88">
        <f t="shared" si="4"/>
        <v>0</v>
      </c>
      <c r="P14" s="88">
        <f t="shared" si="5"/>
        <v>0</v>
      </c>
    </row>
    <row r="15" spans="1:16" s="88" customFormat="1" x14ac:dyDescent="0.25">
      <c r="A15" s="116" t="s">
        <v>36</v>
      </c>
      <c r="B15" s="3"/>
      <c r="C15" s="3"/>
      <c r="D15" s="114" t="str">
        <f t="shared" si="0"/>
        <v/>
      </c>
      <c r="E15" s="4"/>
      <c r="F15" s="4"/>
      <c r="G15" s="4"/>
      <c r="H15" s="5"/>
      <c r="I15" s="112">
        <f t="shared" si="1"/>
        <v>0</v>
      </c>
      <c r="J15" s="6"/>
      <c r="K15" s="109">
        <f t="shared" si="6"/>
        <v>0</v>
      </c>
      <c r="L15" s="8"/>
      <c r="M15" s="88" t="str">
        <f t="shared" si="2"/>
        <v>nein</v>
      </c>
      <c r="N15" s="88" t="str">
        <f t="shared" si="3"/>
        <v>nein</v>
      </c>
      <c r="O15" s="88">
        <f t="shared" si="4"/>
        <v>0</v>
      </c>
      <c r="P15" s="88">
        <f t="shared" si="5"/>
        <v>0</v>
      </c>
    </row>
    <row r="16" spans="1:16" s="88" customFormat="1" x14ac:dyDescent="0.25">
      <c r="A16" s="115" t="s">
        <v>37</v>
      </c>
      <c r="B16" s="3"/>
      <c r="C16" s="3"/>
      <c r="D16" s="114" t="str">
        <f t="shared" si="0"/>
        <v/>
      </c>
      <c r="E16" s="4"/>
      <c r="F16" s="4"/>
      <c r="G16" s="4"/>
      <c r="H16" s="5"/>
      <c r="I16" s="112">
        <f t="shared" si="1"/>
        <v>0</v>
      </c>
      <c r="J16" s="6"/>
      <c r="K16" s="109">
        <f t="shared" si="6"/>
        <v>0</v>
      </c>
      <c r="L16" s="8"/>
      <c r="M16" s="88" t="str">
        <f t="shared" si="2"/>
        <v>nein</v>
      </c>
      <c r="N16" s="88" t="str">
        <f t="shared" si="3"/>
        <v>nein</v>
      </c>
      <c r="O16" s="88">
        <f t="shared" si="4"/>
        <v>0</v>
      </c>
      <c r="P16" s="88">
        <f t="shared" si="5"/>
        <v>0</v>
      </c>
    </row>
    <row r="17" spans="1:16" s="88" customFormat="1" x14ac:dyDescent="0.25">
      <c r="A17" s="116" t="s">
        <v>38</v>
      </c>
      <c r="B17" s="3"/>
      <c r="C17" s="3"/>
      <c r="D17" s="114" t="str">
        <f t="shared" si="0"/>
        <v/>
      </c>
      <c r="E17" s="4"/>
      <c r="F17" s="4"/>
      <c r="G17" s="4"/>
      <c r="H17" s="5"/>
      <c r="I17" s="112">
        <f t="shared" si="1"/>
        <v>0</v>
      </c>
      <c r="J17" s="6"/>
      <c r="K17" s="109">
        <f t="shared" si="6"/>
        <v>0</v>
      </c>
      <c r="L17" s="8"/>
      <c r="M17" s="88" t="str">
        <f t="shared" si="2"/>
        <v>nein</v>
      </c>
      <c r="N17" s="88" t="str">
        <f t="shared" si="3"/>
        <v>nein</v>
      </c>
      <c r="O17" s="88">
        <f t="shared" si="4"/>
        <v>0</v>
      </c>
      <c r="P17" s="88">
        <f t="shared" si="5"/>
        <v>0</v>
      </c>
    </row>
    <row r="18" spans="1:16" s="88" customFormat="1" x14ac:dyDescent="0.25">
      <c r="A18" s="115" t="s">
        <v>39</v>
      </c>
      <c r="B18" s="3"/>
      <c r="C18" s="3"/>
      <c r="D18" s="114" t="str">
        <f t="shared" si="0"/>
        <v/>
      </c>
      <c r="E18" s="4"/>
      <c r="F18" s="4"/>
      <c r="G18" s="4"/>
      <c r="H18" s="5"/>
      <c r="I18" s="112">
        <f t="shared" si="1"/>
        <v>0</v>
      </c>
      <c r="J18" s="6"/>
      <c r="K18" s="109">
        <f t="shared" si="6"/>
        <v>0</v>
      </c>
      <c r="L18" s="8"/>
      <c r="M18" s="88" t="str">
        <f t="shared" si="2"/>
        <v>nein</v>
      </c>
      <c r="N18" s="88" t="str">
        <f t="shared" si="3"/>
        <v>nein</v>
      </c>
      <c r="O18" s="88">
        <f t="shared" si="4"/>
        <v>0</v>
      </c>
      <c r="P18" s="88">
        <f t="shared" si="5"/>
        <v>0</v>
      </c>
    </row>
    <row r="19" spans="1:16" s="88" customFormat="1" x14ac:dyDescent="0.25">
      <c r="A19" s="116" t="s">
        <v>40</v>
      </c>
      <c r="B19" s="3"/>
      <c r="C19" s="3"/>
      <c r="D19" s="114" t="str">
        <f t="shared" si="0"/>
        <v/>
      </c>
      <c r="E19" s="4"/>
      <c r="F19" s="4"/>
      <c r="G19" s="4"/>
      <c r="H19" s="5"/>
      <c r="I19" s="113">
        <f>INT(G19/6)+IF(MOD(G19,6)&gt;=4,1,0)</f>
        <v>0</v>
      </c>
      <c r="J19" s="6"/>
      <c r="K19" s="110">
        <f t="shared" si="6"/>
        <v>0</v>
      </c>
      <c r="L19" s="8"/>
      <c r="M19" s="88" t="str">
        <f>IF(COUNTA(B19:I19)=8,"ja","nein")</f>
        <v>nein</v>
      </c>
      <c r="N19" s="88" t="str">
        <f t="shared" si="3"/>
        <v>nein</v>
      </c>
      <c r="O19" s="88">
        <f t="shared" si="4"/>
        <v>0</v>
      </c>
      <c r="P19" s="88">
        <f t="shared" si="5"/>
        <v>0</v>
      </c>
    </row>
    <row r="20" spans="1:16" s="88" customFormat="1" x14ac:dyDescent="0.25">
      <c r="A20" s="116" t="s">
        <v>358</v>
      </c>
      <c r="B20" s="3"/>
      <c r="C20" s="3"/>
      <c r="D20" s="114" t="str">
        <f t="shared" si="0"/>
        <v/>
      </c>
      <c r="E20" s="21"/>
      <c r="F20" s="21"/>
      <c r="G20" s="21"/>
      <c r="H20" s="22"/>
      <c r="I20" s="113">
        <f>INT(G20/6)+IF(MOD(G20,6)&gt;=4,1,0)</f>
        <v>0</v>
      </c>
      <c r="J20" s="23"/>
      <c r="K20" s="110">
        <f t="shared" si="6"/>
        <v>0</v>
      </c>
      <c r="L20" s="24"/>
      <c r="M20" s="88" t="str">
        <f t="shared" ref="M20" si="7">IF(COUNTA(B20:I20)=8,"ja","nein")</f>
        <v>nein</v>
      </c>
      <c r="N20" s="88" t="str">
        <f t="shared" ref="N20" si="8">IF(J20&gt;0,"ja","nein")</f>
        <v>nein</v>
      </c>
      <c r="O20" s="88">
        <f t="shared" ref="O20" si="9">(MIN(F20,45)+5)*I20</f>
        <v>0</v>
      </c>
      <c r="P20" s="88">
        <f t="shared" ref="P20" si="10">(MIN(F20,45)+5)*K20</f>
        <v>0</v>
      </c>
    </row>
    <row r="21" spans="1:16" s="88" customFormat="1" ht="15.75" customHeight="1" x14ac:dyDescent="0.25">
      <c r="A21" s="81" t="s">
        <v>41</v>
      </c>
      <c r="B21" s="82">
        <f>COUNTIF(M10:M20,"ja")</f>
        <v>0</v>
      </c>
      <c r="C21" s="83"/>
      <c r="D21" s="83">
        <f>SUM(D10:D20)</f>
        <v>0</v>
      </c>
      <c r="E21" s="83">
        <f>SUM(E10:E20)</f>
        <v>0</v>
      </c>
      <c r="F21" s="83">
        <f>SUM(F10:F20)</f>
        <v>0</v>
      </c>
      <c r="G21" s="83">
        <f>SUM(G10:G20)</f>
        <v>0</v>
      </c>
      <c r="H21" s="83"/>
      <c r="I21" s="84">
        <f>SUM(I10:I20)</f>
        <v>0</v>
      </c>
      <c r="J21" s="85">
        <f>COUNTIF(N10:N20,"ja")</f>
        <v>0</v>
      </c>
      <c r="K21" s="86">
        <f>SUM(K10:K20)</f>
        <v>0</v>
      </c>
      <c r="L21" s="87"/>
      <c r="O21" s="88">
        <f>SUM(O10:O20)</f>
        <v>0</v>
      </c>
      <c r="P21" s="88">
        <f>SUM(P10:P20)</f>
        <v>0</v>
      </c>
    </row>
    <row r="22" spans="1:16" s="88" customFormat="1" x14ac:dyDescent="0.25">
      <c r="A22" s="72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90"/>
    </row>
    <row r="23" spans="1:16" x14ac:dyDescent="0.25">
      <c r="A23" s="91" t="s">
        <v>42</v>
      </c>
      <c r="B23" s="92">
        <f>SUM(I10:I20)</f>
        <v>0</v>
      </c>
      <c r="C23" s="93" t="s">
        <v>43</v>
      </c>
      <c r="D23" s="40"/>
      <c r="E23" s="40"/>
      <c r="F23" s="40"/>
      <c r="G23" s="40"/>
      <c r="H23" s="40"/>
      <c r="I23" s="40"/>
      <c r="J23" s="40"/>
      <c r="K23" s="40"/>
      <c r="L23" s="54"/>
    </row>
    <row r="24" spans="1:16" x14ac:dyDescent="0.25">
      <c r="A24" s="94" t="s">
        <v>44</v>
      </c>
      <c r="B24" s="95">
        <v>5</v>
      </c>
      <c r="C24" s="96" t="s">
        <v>45</v>
      </c>
      <c r="D24" s="40"/>
      <c r="E24" s="40"/>
      <c r="F24" s="40"/>
      <c r="G24" s="40"/>
      <c r="H24" s="40"/>
      <c r="I24" s="40"/>
      <c r="J24" s="40"/>
      <c r="K24" s="40"/>
      <c r="L24" s="54"/>
    </row>
    <row r="25" spans="1:16" x14ac:dyDescent="0.25">
      <c r="A25" s="94" t="s">
        <v>46</v>
      </c>
      <c r="B25" s="97">
        <f>B23</f>
        <v>0</v>
      </c>
      <c r="C25" s="96"/>
      <c r="D25" s="40"/>
      <c r="E25" s="40"/>
      <c r="F25" s="40"/>
      <c r="G25" s="40"/>
      <c r="H25" s="40"/>
      <c r="I25" s="40"/>
      <c r="J25" s="40"/>
      <c r="K25" s="40"/>
      <c r="L25" s="54"/>
    </row>
    <row r="26" spans="1:16" x14ac:dyDescent="0.25">
      <c r="A26" s="94" t="s">
        <v>47</v>
      </c>
      <c r="B26" s="95">
        <v>0.5</v>
      </c>
      <c r="C26" s="96"/>
      <c r="D26" s="40"/>
      <c r="E26" s="40"/>
      <c r="F26" s="40"/>
      <c r="G26" s="40"/>
      <c r="H26" s="40"/>
      <c r="I26" s="40"/>
      <c r="J26" s="40"/>
      <c r="K26" s="40"/>
      <c r="L26" s="54"/>
    </row>
    <row r="27" spans="1:16" x14ac:dyDescent="0.25">
      <c r="A27" s="98" t="s">
        <v>48</v>
      </c>
      <c r="B27" s="99">
        <v>35</v>
      </c>
      <c r="C27" s="100" t="s">
        <v>49</v>
      </c>
      <c r="D27" s="40"/>
      <c r="E27" s="40"/>
      <c r="F27" s="40"/>
      <c r="G27" s="40"/>
      <c r="H27" s="40"/>
      <c r="I27" s="40"/>
      <c r="J27" s="40"/>
      <c r="K27" s="40"/>
      <c r="L27" s="54"/>
    </row>
    <row r="28" spans="1:16" x14ac:dyDescent="0.25">
      <c r="A28" s="5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54"/>
    </row>
    <row r="29" spans="1:16" x14ac:dyDescent="0.25">
      <c r="A29" s="56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54"/>
    </row>
    <row r="30" spans="1:16" s="88" customFormat="1" x14ac:dyDescent="0.25">
      <c r="A30" s="156" t="s">
        <v>50</v>
      </c>
      <c r="B30" s="156"/>
      <c r="C30" s="89"/>
      <c r="D30" s="101"/>
      <c r="E30" s="157" t="s">
        <v>51</v>
      </c>
      <c r="F30" s="157"/>
      <c r="G30" s="157"/>
      <c r="H30" s="157"/>
      <c r="I30" s="89"/>
      <c r="J30" s="89"/>
      <c r="K30" s="40"/>
      <c r="L30" s="90"/>
    </row>
    <row r="31" spans="1:16" ht="15.75" customHeight="1" x14ac:dyDescent="0.25">
      <c r="A31" s="158" t="s">
        <v>52</v>
      </c>
      <c r="B31" s="158"/>
      <c r="C31" s="102"/>
      <c r="D31" s="40"/>
      <c r="E31" s="159" t="s">
        <v>53</v>
      </c>
      <c r="F31" s="159"/>
      <c r="G31" s="159"/>
      <c r="H31" s="159"/>
      <c r="I31" s="40"/>
      <c r="J31" s="40"/>
      <c r="K31" s="40"/>
      <c r="L31" s="54"/>
    </row>
    <row r="32" spans="1:16" ht="29.25" customHeight="1" x14ac:dyDescent="0.25">
      <c r="A32" s="103"/>
      <c r="B32" s="104"/>
      <c r="C32" s="102"/>
      <c r="D32" s="40"/>
      <c r="E32" s="105"/>
      <c r="F32" s="106" t="s">
        <v>54</v>
      </c>
      <c r="G32" s="106" t="s">
        <v>55</v>
      </c>
      <c r="H32" s="107" t="s">
        <v>56</v>
      </c>
      <c r="I32" s="40"/>
      <c r="J32" s="40"/>
      <c r="K32" s="40"/>
      <c r="L32" s="54"/>
    </row>
    <row r="33" spans="1:52" x14ac:dyDescent="0.25">
      <c r="A33" s="66" t="s">
        <v>57</v>
      </c>
      <c r="B33" s="9"/>
      <c r="C33" s="64"/>
      <c r="D33" s="40"/>
      <c r="E33" s="79" t="s">
        <v>57</v>
      </c>
      <c r="F33" s="9"/>
      <c r="G33" s="77">
        <f>B26*(G21+SUM(J10:J20))</f>
        <v>0</v>
      </c>
      <c r="H33" s="76">
        <f>G33*F33</f>
        <v>0</v>
      </c>
      <c r="I33" s="49"/>
      <c r="J33" s="40"/>
      <c r="K33" s="40"/>
      <c r="L33" s="54"/>
    </row>
    <row r="34" spans="1:52" x14ac:dyDescent="0.25">
      <c r="A34" s="66" t="s">
        <v>58</v>
      </c>
      <c r="B34" s="9"/>
      <c r="C34" s="64"/>
      <c r="D34" s="40"/>
      <c r="E34" s="79" t="s">
        <v>58</v>
      </c>
      <c r="F34" s="9"/>
      <c r="G34" s="78">
        <f>O21</f>
        <v>0</v>
      </c>
      <c r="H34" s="76">
        <f>G34*F34</f>
        <v>0</v>
      </c>
      <c r="I34" s="40"/>
      <c r="J34" s="40"/>
      <c r="K34" s="40"/>
      <c r="L34" s="54"/>
    </row>
    <row r="35" spans="1:52" x14ac:dyDescent="0.25">
      <c r="A35" s="66" t="s">
        <v>59</v>
      </c>
      <c r="B35" s="9"/>
      <c r="C35" s="64"/>
      <c r="D35" s="80"/>
      <c r="E35" s="79" t="s">
        <v>60</v>
      </c>
      <c r="F35" s="9"/>
      <c r="G35" s="77">
        <f>P21</f>
        <v>0</v>
      </c>
      <c r="H35" s="76">
        <f>F35*G35</f>
        <v>0</v>
      </c>
      <c r="I35" s="40"/>
      <c r="J35" s="40"/>
      <c r="K35" s="40"/>
      <c r="L35" s="54"/>
    </row>
    <row r="36" spans="1:52" x14ac:dyDescent="0.25">
      <c r="A36" s="66" t="s">
        <v>61</v>
      </c>
      <c r="B36" s="9"/>
      <c r="C36" s="64"/>
      <c r="D36" s="80"/>
      <c r="E36" s="79" t="s">
        <v>62</v>
      </c>
      <c r="F36" s="10"/>
      <c r="G36" s="40"/>
      <c r="H36" s="76">
        <f>F34*G34*F36</f>
        <v>0</v>
      </c>
      <c r="I36" s="40"/>
      <c r="J36" s="49"/>
      <c r="K36" s="40"/>
      <c r="L36" s="54"/>
    </row>
    <row r="37" spans="1:52" x14ac:dyDescent="0.25">
      <c r="A37" s="66" t="s">
        <v>63</v>
      </c>
      <c r="B37" s="9"/>
      <c r="C37" s="64"/>
      <c r="D37" s="40"/>
      <c r="E37" s="79" t="s">
        <v>63</v>
      </c>
      <c r="F37" s="11"/>
      <c r="G37" s="40"/>
      <c r="H37" s="76">
        <f>(G10+I10+J10+K10)*E10*F37+(G11+I11+J11+K11)*E11*F37+(G12+I12+J12+K12)*E12*F37+(G13+I13+J13+K13)*E13*F37+(G14+I14+J14+K14)*E14*F37+(G15+I15+J15+K15)*E15*F37+(G16+I16+J16+K16)*E16*F37+(G17+I17+J17+K17)*E17*F37+(G18+I18+J18+K18)*E18*F37+(G19+I19+J19+K19)*E19*F37+(G20+I20+J20+K20)*E20*F37</f>
        <v>0</v>
      </c>
      <c r="I37" s="40"/>
      <c r="J37" s="40"/>
      <c r="K37" s="40"/>
      <c r="L37" s="54"/>
    </row>
    <row r="38" spans="1:52" x14ac:dyDescent="0.25">
      <c r="A38" s="66" t="s">
        <v>64</v>
      </c>
      <c r="B38" s="9"/>
      <c r="C38" s="64"/>
      <c r="D38" s="40"/>
      <c r="E38" s="79" t="s">
        <v>64</v>
      </c>
      <c r="F38" s="9"/>
      <c r="G38" s="40"/>
      <c r="H38" s="76">
        <f>B25*F38</f>
        <v>0</v>
      </c>
      <c r="I38" s="40"/>
      <c r="J38" s="40"/>
      <c r="K38" s="40"/>
      <c r="L38" s="54"/>
    </row>
    <row r="39" spans="1:52" x14ac:dyDescent="0.25">
      <c r="A39" s="66" t="s">
        <v>65</v>
      </c>
      <c r="B39" s="9"/>
      <c r="C39" s="64"/>
      <c r="D39" s="40"/>
      <c r="E39" s="161" t="s">
        <v>65</v>
      </c>
      <c r="F39" s="161"/>
      <c r="G39" s="40"/>
      <c r="H39" s="76">
        <f>B39</f>
        <v>0</v>
      </c>
      <c r="I39" s="40"/>
      <c r="J39" s="40"/>
      <c r="K39" s="40"/>
      <c r="L39" s="54"/>
    </row>
    <row r="40" spans="1:52" x14ac:dyDescent="0.25">
      <c r="A40" s="37" t="s">
        <v>66</v>
      </c>
      <c r="B40" s="38">
        <f>SUM(B33:B39)</f>
        <v>0</v>
      </c>
      <c r="C40" s="45"/>
      <c r="D40" s="40"/>
      <c r="E40" s="69" t="s">
        <v>67</v>
      </c>
      <c r="F40" s="70"/>
      <c r="G40" s="71"/>
      <c r="H40" s="38">
        <f>SUM(H33:H39)</f>
        <v>0</v>
      </c>
      <c r="I40" s="40"/>
      <c r="J40" s="40"/>
      <c r="K40" s="40"/>
      <c r="L40" s="54"/>
      <c r="AW40" s="55"/>
      <c r="AX40" s="55"/>
      <c r="AY40" s="55"/>
      <c r="AZ40" s="55"/>
    </row>
    <row r="41" spans="1:52" x14ac:dyDescent="0.25">
      <c r="A41" s="72"/>
      <c r="B41" s="40"/>
      <c r="C41" s="40"/>
      <c r="D41" s="40"/>
      <c r="E41" s="40"/>
      <c r="F41" s="73"/>
      <c r="G41" s="73"/>
      <c r="H41" s="73"/>
      <c r="I41" s="40"/>
      <c r="J41" s="73"/>
      <c r="K41" s="73"/>
      <c r="L41" s="74"/>
      <c r="M41" s="55"/>
      <c r="N41" s="55"/>
      <c r="O41" s="55"/>
      <c r="P41" s="55"/>
      <c r="Q41" s="55"/>
      <c r="R41" s="55"/>
      <c r="S41" s="55"/>
      <c r="T41" s="55"/>
      <c r="AM41" s="55"/>
      <c r="AN41" s="75"/>
    </row>
    <row r="42" spans="1:52" ht="15.75" customHeight="1" x14ac:dyDescent="0.25">
      <c r="A42" s="162" t="s">
        <v>68</v>
      </c>
      <c r="B42" s="162"/>
      <c r="C42" s="40"/>
      <c r="D42" s="40"/>
      <c r="E42" s="163" t="s">
        <v>48</v>
      </c>
      <c r="F42" s="163"/>
      <c r="G42" s="163"/>
      <c r="H42" s="163"/>
      <c r="I42" s="40"/>
      <c r="J42" s="40"/>
      <c r="K42" s="40"/>
      <c r="L42" s="54"/>
      <c r="AW42" s="55"/>
      <c r="AX42" s="55"/>
      <c r="AY42" s="55"/>
      <c r="AZ42" s="55"/>
    </row>
    <row r="43" spans="1:52" ht="14.25" customHeight="1" x14ac:dyDescent="0.25">
      <c r="A43" s="66" t="s">
        <v>69</v>
      </c>
      <c r="B43" s="9"/>
      <c r="C43" s="64"/>
      <c r="D43" s="40"/>
      <c r="E43" s="164"/>
      <c r="F43" s="164"/>
      <c r="G43" s="164"/>
      <c r="H43" s="165"/>
      <c r="I43" s="40"/>
      <c r="J43" s="40"/>
      <c r="K43" s="40"/>
      <c r="L43" s="54"/>
      <c r="AW43" s="55"/>
      <c r="AX43" s="55"/>
      <c r="AY43" s="55"/>
      <c r="AZ43" s="55"/>
    </row>
    <row r="44" spans="1:52" ht="14.25" customHeight="1" x14ac:dyDescent="0.25">
      <c r="A44" s="66" t="s">
        <v>70</v>
      </c>
      <c r="B44" s="9"/>
      <c r="C44" s="64"/>
      <c r="D44" s="40"/>
      <c r="E44" s="164"/>
      <c r="F44" s="164"/>
      <c r="G44" s="164"/>
      <c r="H44" s="165"/>
      <c r="I44" s="40"/>
      <c r="J44" s="40"/>
      <c r="K44" s="40"/>
      <c r="L44" s="54"/>
      <c r="AW44" s="55"/>
      <c r="AX44" s="55"/>
      <c r="AY44" s="55"/>
      <c r="AZ44" s="55"/>
    </row>
    <row r="45" spans="1:52" ht="14.25" customHeight="1" x14ac:dyDescent="0.25">
      <c r="A45" s="66" t="s">
        <v>71</v>
      </c>
      <c r="B45" s="9"/>
      <c r="C45" s="64"/>
      <c r="D45" s="40"/>
      <c r="E45" s="164"/>
      <c r="F45" s="164"/>
      <c r="G45" s="164"/>
      <c r="H45" s="165"/>
      <c r="I45" s="40"/>
      <c r="J45" s="40"/>
      <c r="K45" s="40"/>
      <c r="L45" s="54"/>
      <c r="AW45" s="55"/>
      <c r="AX45" s="55"/>
      <c r="AY45" s="55"/>
      <c r="AZ45" s="55"/>
    </row>
    <row r="46" spans="1:52" s="42" customFormat="1" x14ac:dyDescent="0.25">
      <c r="A46" s="67" t="s">
        <v>72</v>
      </c>
      <c r="B46" s="9"/>
      <c r="C46" s="46"/>
      <c r="D46" s="39"/>
      <c r="E46" s="164"/>
      <c r="F46" s="164"/>
      <c r="G46" s="164"/>
      <c r="H46" s="165"/>
      <c r="I46" s="40"/>
      <c r="J46" s="39"/>
      <c r="K46" s="39"/>
      <c r="L46" s="41"/>
      <c r="AW46" s="43"/>
      <c r="AX46" s="43"/>
      <c r="AY46" s="43"/>
      <c r="AZ46" s="43"/>
    </row>
    <row r="47" spans="1:52" s="42" customFormat="1" x14ac:dyDescent="0.25">
      <c r="A47" s="68" t="s">
        <v>73</v>
      </c>
      <c r="B47" s="9"/>
      <c r="C47" s="46"/>
      <c r="D47" s="39"/>
      <c r="E47" s="160" t="s">
        <v>74</v>
      </c>
      <c r="F47" s="160"/>
      <c r="G47" s="160"/>
      <c r="H47" s="65">
        <f>(G21+SUM(J10:J20))*B27</f>
        <v>0</v>
      </c>
      <c r="I47" s="40"/>
      <c r="J47" s="39"/>
      <c r="K47" s="39"/>
      <c r="L47" s="41"/>
      <c r="AW47" s="43"/>
      <c r="AX47" s="43"/>
      <c r="AY47" s="43"/>
      <c r="AZ47" s="43"/>
    </row>
    <row r="48" spans="1:52" s="42" customFormat="1" x14ac:dyDescent="0.25">
      <c r="A48" s="37" t="s">
        <v>66</v>
      </c>
      <c r="B48" s="38">
        <f>SUM(B43:B47)</f>
        <v>0</v>
      </c>
      <c r="C48" s="39"/>
      <c r="D48" s="39"/>
      <c r="E48" s="40"/>
      <c r="F48" s="40"/>
      <c r="G48" s="40"/>
      <c r="H48" s="40"/>
      <c r="I48" s="40"/>
      <c r="J48" s="39"/>
      <c r="K48" s="39"/>
      <c r="L48" s="41"/>
      <c r="AW48" s="43"/>
      <c r="AX48" s="43"/>
      <c r="AY48" s="43"/>
      <c r="AZ48" s="43"/>
    </row>
    <row r="49" spans="1:52" s="42" customFormat="1" x14ac:dyDescent="0.25">
      <c r="A49" s="44"/>
      <c r="B49" s="39"/>
      <c r="C49" s="45"/>
      <c r="D49" s="39"/>
      <c r="E49" s="39"/>
      <c r="F49" s="46"/>
      <c r="G49" s="46"/>
      <c r="H49" s="46"/>
      <c r="I49" s="40"/>
      <c r="J49" s="39"/>
      <c r="K49" s="39"/>
      <c r="L49" s="41"/>
      <c r="AW49" s="43"/>
      <c r="AX49" s="43"/>
      <c r="AY49" s="43"/>
      <c r="AZ49" s="43"/>
    </row>
    <row r="50" spans="1:52" x14ac:dyDescent="0.25">
      <c r="A50" s="47" t="s">
        <v>75</v>
      </c>
      <c r="B50" s="48">
        <f>B40-B48</f>
        <v>0</v>
      </c>
      <c r="C50" s="49"/>
      <c r="D50" s="40"/>
      <c r="E50" s="50" t="s">
        <v>76</v>
      </c>
      <c r="F50" s="51"/>
      <c r="G50" s="52"/>
      <c r="H50" s="53">
        <f>H40-H47</f>
        <v>0</v>
      </c>
      <c r="I50" s="40"/>
      <c r="J50" s="40"/>
      <c r="K50" s="40"/>
      <c r="L50" s="54"/>
      <c r="AW50" s="55"/>
      <c r="AX50" s="55"/>
      <c r="AY50" s="55"/>
      <c r="AZ50" s="55"/>
    </row>
    <row r="51" spans="1:52" ht="15.75" customHeight="1" x14ac:dyDescent="0.25">
      <c r="A51" s="56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54"/>
    </row>
    <row r="52" spans="1:52" ht="19.5" customHeight="1" x14ac:dyDescent="0.3">
      <c r="A52" s="57" t="s">
        <v>77</v>
      </c>
      <c r="B52" s="58">
        <f>IF(MIN(B50,H50)&lt;=0,0,MIN(B50,H50))</f>
        <v>0</v>
      </c>
      <c r="C52" s="59"/>
      <c r="D52" s="59"/>
      <c r="E52" s="59"/>
      <c r="F52" s="59"/>
      <c r="G52" s="59"/>
      <c r="H52" s="59"/>
      <c r="I52" s="59"/>
      <c r="J52" s="59"/>
      <c r="K52" s="59"/>
      <c r="L52" s="60"/>
    </row>
    <row r="53" spans="1:52" x14ac:dyDescent="0.25">
      <c r="A53" s="61"/>
      <c r="B53" s="62"/>
      <c r="C53" s="63"/>
    </row>
    <row r="54" spans="1:52" x14ac:dyDescent="0.25">
      <c r="A54" s="36" t="s">
        <v>78</v>
      </c>
      <c r="B54" s="12" t="s">
        <v>357</v>
      </c>
      <c r="C54" s="35"/>
    </row>
    <row r="55" spans="1:52" hidden="1" x14ac:dyDescent="0.25">
      <c r="A55" s="25" t="s">
        <v>79</v>
      </c>
      <c r="B55" s="26" t="str">
        <f>IF(B52*0.8&gt;=2000,"si","no")</f>
        <v>no</v>
      </c>
      <c r="C55" s="27"/>
      <c r="D55" s="27"/>
      <c r="E55" s="27"/>
      <c r="F55" s="27"/>
    </row>
    <row r="56" spans="1:52" hidden="1" x14ac:dyDescent="0.25">
      <c r="A56" s="25" t="s">
        <v>80</v>
      </c>
      <c r="B56" s="28" t="str">
        <f>IF(B52*0.5&gt;=2000,"si","no")</f>
        <v>no</v>
      </c>
      <c r="C56" s="27"/>
      <c r="D56" s="27"/>
      <c r="E56" s="27"/>
      <c r="F56" s="27"/>
    </row>
    <row r="57" spans="1:52" ht="30" customHeight="1" x14ac:dyDescent="0.25">
      <c r="A57" s="29" t="s">
        <v>81</v>
      </c>
      <c r="B57" s="30" t="str">
        <f>IF(B56="si",B52*0.5,"non concesso secondo art. 16, delibera n. 951/2025")</f>
        <v>non concesso secondo art. 16, delibera n. 951/2025</v>
      </c>
      <c r="C57" s="31"/>
      <c r="D57" s="27"/>
      <c r="E57" s="27"/>
      <c r="F57" s="27"/>
    </row>
    <row r="58" spans="1:52" ht="30.75" customHeight="1" x14ac:dyDescent="0.25">
      <c r="A58" s="32" t="s">
        <v>82</v>
      </c>
      <c r="B58" s="33" t="str">
        <f>IF(B55="si",B52*0.8,"non concesso secondo art. 16, delibera n. 951/2025")</f>
        <v>non concesso secondo art. 16, delibera n. 951/2025</v>
      </c>
      <c r="C58" s="27"/>
      <c r="D58" s="27"/>
      <c r="E58" s="27"/>
      <c r="F58" s="27"/>
    </row>
    <row r="59" spans="1:52" x14ac:dyDescent="0.25">
      <c r="A59" s="34"/>
      <c r="C59" s="27"/>
      <c r="D59" s="27"/>
      <c r="E59" s="27"/>
      <c r="F59" s="27"/>
    </row>
    <row r="60" spans="1:52" x14ac:dyDescent="0.25">
      <c r="C60" s="27"/>
      <c r="D60" s="27"/>
      <c r="E60" s="27"/>
      <c r="F60" s="27"/>
    </row>
    <row r="61" spans="1:52" x14ac:dyDescent="0.25">
      <c r="C61" s="27"/>
      <c r="D61" s="27"/>
      <c r="E61" s="27"/>
      <c r="F61" s="27"/>
    </row>
    <row r="62" spans="1:52" x14ac:dyDescent="0.25">
      <c r="C62" s="27"/>
      <c r="D62" s="27"/>
      <c r="E62" s="27"/>
      <c r="F62" s="27"/>
    </row>
    <row r="63" spans="1:52" x14ac:dyDescent="0.25">
      <c r="C63" s="27"/>
      <c r="D63" s="27"/>
      <c r="E63" s="27"/>
      <c r="F63" s="27"/>
    </row>
    <row r="64" spans="1:52" x14ac:dyDescent="0.25">
      <c r="C64" s="27"/>
      <c r="D64" s="27"/>
      <c r="E64" s="27"/>
      <c r="F64" s="27"/>
    </row>
    <row r="65" spans="3:6" x14ac:dyDescent="0.25">
      <c r="C65" s="27"/>
      <c r="D65" s="27"/>
      <c r="E65" s="27"/>
      <c r="F65" s="27"/>
    </row>
    <row r="66" spans="3:6" x14ac:dyDescent="0.25">
      <c r="C66" s="27"/>
      <c r="D66" s="27"/>
      <c r="E66" s="27"/>
      <c r="F66" s="27"/>
    </row>
  </sheetData>
  <sheetProtection algorithmName="SHA-512" hashValue="20yaj2tHU5aatY8nVFPj0q5myE7+DtK3grx6mNvLLxxAl9Bykq3ROzCoelofmh3tH/JPxwp2zizohVL7aJ006g==" saltValue="kIcLaupZ1C66s5MZx17gkQ==" spinCount="100000" sheet="1" selectLockedCells="1"/>
  <mergeCells count="11">
    <mergeCell ref="E47:G47"/>
    <mergeCell ref="E39:F39"/>
    <mergeCell ref="A42:B42"/>
    <mergeCell ref="E42:H42"/>
    <mergeCell ref="E43:G46"/>
    <mergeCell ref="H43:H46"/>
    <mergeCell ref="J8:L8"/>
    <mergeCell ref="A30:B30"/>
    <mergeCell ref="E30:H30"/>
    <mergeCell ref="A31:B31"/>
    <mergeCell ref="E31:H31"/>
  </mergeCells>
  <phoneticPr fontId="18" type="noConversion"/>
  <conditionalFormatting sqref="B10:B20">
    <cfRule type="expression" dxfId="5" priority="6">
      <formula>AND(NOT(ISBLANK($B10)),IF(OR(WEEKDAY($B10,2)=6,WEEKDAY(B$10,2)=7),1,0))</formula>
    </cfRule>
  </conditionalFormatting>
  <conditionalFormatting sqref="B57">
    <cfRule type="expression" dxfId="4" priority="5">
      <formula>$B$54="SI 50%"</formula>
    </cfRule>
  </conditionalFormatting>
  <conditionalFormatting sqref="B57:B58">
    <cfRule type="expression" dxfId="3" priority="2">
      <formula>$B$54="Prego selezionare"</formula>
    </cfRule>
    <cfRule type="expression" dxfId="2" priority="3">
      <formula>$B$54="NO"</formula>
    </cfRule>
  </conditionalFormatting>
  <conditionalFormatting sqref="B58">
    <cfRule type="expression" dxfId="1" priority="4">
      <formula>$B$54="SI 80%"</formula>
    </cfRule>
  </conditionalFormatting>
  <conditionalFormatting sqref="P10:P20">
    <cfRule type="cellIs" dxfId="0" priority="7" operator="greaterThan">
      <formula>$E$10&gt;$D$10</formula>
    </cfRule>
  </conditionalFormatting>
  <dataValidations count="18">
    <dataValidation type="decimal" operator="lessThanOrEqual" allowBlank="1" showInputMessage="1" showErrorMessage="1" errorTitle="ERRORE" error="La tariffa oraria massima prevista per la direzione pedagogica in fase di concessione è di 30,00 €." prompt="Si tratta di tariffe orarie unitarie massime che il beneficario puó indicare anche in misura inferiore (vedi Delibera Nr. 16/2026)_x000a_Direzione pedagogica: € 30,00" sqref="F33" xr:uid="{00000000-0002-0000-0100-000000000000}">
      <formula1>30</formula1>
      <formula2>0</formula2>
    </dataValidation>
    <dataValidation type="decimal" operator="lessThanOrEqual" allowBlank="1" showInputMessage="1" showErrorMessage="1" errorTitle="ERRORE" error="Si tratta di tariffe orarie unitarie massime che il beneficario puó indicare anche in misura inferiore (vedi Delibera Nr. 16/2026)_x000a_Personale assistenza bambini con disabilitá: € 30,00" prompt="La tariffa oraria massima prevista per il personale di assistenza di bambini con disabilitá in fase di concessione è di 30,00 €." sqref="F35" xr:uid="{00000000-0002-0000-0100-000001000000}">
      <formula1>30</formula1>
      <formula2>0</formula2>
    </dataValidation>
    <dataValidation type="decimal" operator="lessThanOrEqual" allowBlank="1" showInputMessage="1" showErrorMessage="1" errorTitle="ERRORE" error="La quota del personale &quot;jolly&quot; viene calcolata nella fase di concessione con un massimo del 10% delle ore del personale di assistenza." prompt="La quota del personale &quot;jolly&quot; viene calcolata nella fase di concessione con un massimo del 10% delle ore del personale di assistenza." sqref="F36" xr:uid="{00000000-0002-0000-0100-000002000000}">
      <formula1>0.1</formula1>
      <formula2>0</formula2>
    </dataValidation>
    <dataValidation type="decimal" errorStyle="warning" operator="lessThanOrEqual" allowBlank="1" showInputMessage="1" showErrorMessage="1" errorTitle="ATTENZIONE" error="I costi residui ammissibili per progetti per bambini di etá prescolare sono stati stabiliti a € 250,00 per gruppo per settimana._x000a_Progetti della durata superiore a 9 ore al giorno: 350,00 € per gruppo a settimana." sqref="F38" xr:uid="{00000000-0002-0000-0100-000003000000}">
      <formula1>250</formula1>
      <formula2>0</formula2>
    </dataValidation>
    <dataValidation type="date" allowBlank="1" showInputMessage="1" showErrorMessage="1" errorTitle="ERRORE" error="La data deve essere compresa tra il 17 giugno 2026 e il 6 settembre 2026" promptTitle="Inizio settimana assistenza" prompt="La data deve essere compresa tra il 17 giugno 2026 e il 6 settembre 2026." sqref="B10:B20" xr:uid="{00000000-0002-0000-0100-000004000000}">
      <formula1>46190</formula1>
      <formula2>46271</formula2>
    </dataValidation>
    <dataValidation type="decimal" operator="greaterThanOrEqual" allowBlank="1" showInputMessage="1" showErrorMessage="1" promptTitle="Inserire quote di partecipazione" prompt="Somma di tutte le quote di partecipazione effettivamente incassate, tenendo conto di eventuali riduzioni (ad esempio per fratelli o sorelle)." sqref="B46" xr:uid="{00000000-0002-0000-0100-000005000000}">
      <formula1>0</formula1>
      <formula2>0</formula2>
    </dataValidation>
    <dataValidation type="whole" operator="greaterThanOrEqual" allowBlank="1" showInputMessage="1" showErrorMessage="1" sqref="J10:J20" xr:uid="{00000000-0002-0000-0100-000006000000}">
      <formula1>0</formula1>
      <formula2>0</formula2>
    </dataValidation>
    <dataValidation type="decimal" operator="greaterThanOrEqual" allowBlank="1" showInputMessage="1" showErrorMessage="1" sqref="B33:B39 B43:B44" xr:uid="{00000000-0002-0000-0100-000007000000}">
      <formula1>0</formula1>
      <formula2>0</formula2>
    </dataValidation>
    <dataValidation type="decimal" operator="lessThanOrEqual" allowBlank="1" showInputMessage="1" showErrorMessage="1" errorTitle="ERRORE" error="La tariffa oraria massima prevista per il personale di assistenza in fase di concessione è di 22,00 €." prompt="Si tratta di tariffe orarie unitarie massime che il beneficario puó indicare anche in misura inferiore (vedi Delibera Nr. 16/2026)_x000a_Personale di assistenza: € 22,00" sqref="F34" xr:uid="{00000000-0002-0000-0100-000008000000}">
      <formula1>22</formula1>
      <formula2>0</formula2>
    </dataValidation>
    <dataValidation type="custom" allowBlank="1" showInputMessage="1" showErrorMessage="1" sqref="I25" xr:uid="{00000000-0002-0000-0100-000009000000}">
      <formula1>OR(INT(I25)=I25,INT(I25)+0.5=I25)</formula1>
      <formula2>0</formula2>
    </dataValidation>
    <dataValidation type="decimal" operator="greaterThanOrEqual" allowBlank="1" showInputMessage="1" showErrorMessage="1" prompt="Eventuali entrate_x000a_es. tasse di iscrizione" sqref="B45" xr:uid="{00000000-0002-0000-0100-00000A000000}">
      <formula1>0</formula1>
      <formula2>0</formula2>
    </dataValidation>
    <dataValidation type="list" allowBlank="1" showInputMessage="1" showErrorMessage="1" prompt="Si prega di utilizzare il menu a tendina." sqref="B54" xr:uid="{00000000-0002-0000-0100-00000B000000}">
      <formula1>"Prego selezionare,SI 50%,SI 80%,NO"</formula1>
      <formula2>0</formula2>
    </dataValidation>
    <dataValidation type="date" allowBlank="1" showInputMessage="1" showErrorMessage="1" error="Betreuungswoche darf 7 Tage nicht überschreiten." sqref="C10:C20" xr:uid="{00000000-0002-0000-0100-00000C000000}">
      <formula1>46190</formula1>
      <formula2>B10+7</formula2>
    </dataValidation>
    <dataValidation type="custom" errorStyle="warning" allowBlank="1" showInputMessage="1" showErrorMessage="1" errorTitle="ATTENZIONE" error="È prevista una durata minima di 33 ore settimanali. In caso di durata inferiore, deve essere fornita una motivazione nel visto dell'amministrazione comunale." prompt="min. 33 ore/settimana" sqref="F10:F20" xr:uid="{00000000-0002-0000-0100-00000D000000}">
      <formula1>AND(F10&gt;=33,MOD(F10*2,1)=0)</formula1>
      <formula2>0</formula2>
    </dataValidation>
    <dataValidation type="whole" operator="lessThanOrEqual" allowBlank="1" showInputMessage="1" showErrorMessage="1" errorTitle="ERRORE" error="È possibile un solo pranzo al giorno." promptTitle="Numero di pranzi" prompt="Indicare quanti pranzi sono previsti in questa settimana." sqref="E10:E20" xr:uid="{00000000-0002-0000-0100-00000E000000}">
      <formula1>D10</formula1>
      <formula2>0</formula2>
    </dataValidation>
    <dataValidation type="whole" operator="greaterThanOrEqual" allowBlank="1" showInputMessage="1" showErrorMessage="1" errorTitle="ERRORE" error="Il numero minimo di partecipanti deve essere 4 affinché l’offerta possa avere luogo (art. 9 Delibera n. 951/2025)." sqref="G10:G20" xr:uid="{00000000-0002-0000-0100-00000F000000}">
      <formula1>4</formula1>
      <formula2>0</formula2>
    </dataValidation>
    <dataValidation type="decimal" errorStyle="warning" operator="lessThanOrEqual" allowBlank="1" showInputMessage="1" showErrorMessage="1" errorTitle="ATTENZIONE" error="Se la quota di partecipazione supera i 120 € per bambino, deve essere allegata una motivazione dettagliata nel visto dell’amministrazione comunale." prompt="max. 120 Euro" sqref="H10:H20 L10:L20" xr:uid="{00000000-0002-0000-0100-000010000000}">
      <formula1>120</formula1>
      <formula2>0</formula2>
    </dataValidation>
    <dataValidation type="decimal" operator="lessThanOrEqual" allowBlank="1" showInputMessage="1" showErrorMessage="1" errorTitle="ERRORE" error="Il vitto sotto forma di pranzo, con o senza merenda aggiuntiva, è calcolato in un massimo di € 5,00 per ogni bambino partecipante ed assistente riconosciuto." sqref="F37" xr:uid="{00000000-0002-0000-0100-000011000000}">
      <formula1>5</formula1>
      <formula2>0</formula2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cegliere luogo" error="Selezionare il luogo del progetto dall'elenco." promptTitle="Scegliere luogo" prompt="Selezionare il luogo del progetto dall'elenco." xr:uid="{202CFA79-2AA9-4917-9358-2CFBDE9AC8A8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D7CF-651B-41C7-BBA4-2181CD276978}">
  <dimension ref="A1:FO2"/>
  <sheetViews>
    <sheetView zoomScaleNormal="100" workbookViewId="0">
      <selection sqref="A1:FO1"/>
    </sheetView>
  </sheetViews>
  <sheetFormatPr baseColWidth="10" defaultColWidth="8.7109375" defaultRowHeight="15" x14ac:dyDescent="0.25"/>
  <cols>
    <col min="1" max="160" width="20" style="14" customWidth="1"/>
    <col min="161" max="16384" width="8.7109375" style="14"/>
  </cols>
  <sheetData>
    <row r="1" spans="1:171" ht="39.75" customHeight="1" x14ac:dyDescent="0.25">
      <c r="A1" s="13" t="s">
        <v>199</v>
      </c>
      <c r="B1" s="13" t="s">
        <v>200</v>
      </c>
      <c r="C1" s="13" t="s">
        <v>201</v>
      </c>
      <c r="D1" s="13" t="s">
        <v>202</v>
      </c>
      <c r="E1" s="13" t="s">
        <v>203</v>
      </c>
      <c r="F1" s="13" t="s">
        <v>204</v>
      </c>
      <c r="G1" s="13" t="s">
        <v>205</v>
      </c>
      <c r="H1" s="13" t="s">
        <v>206</v>
      </c>
      <c r="I1" s="13" t="s">
        <v>207</v>
      </c>
      <c r="J1" s="13" t="s">
        <v>208</v>
      </c>
      <c r="K1" s="13" t="s">
        <v>209</v>
      </c>
      <c r="L1" s="13" t="s">
        <v>210</v>
      </c>
      <c r="M1" s="13" t="s">
        <v>211</v>
      </c>
      <c r="N1" s="13" t="s">
        <v>212</v>
      </c>
      <c r="O1" s="13" t="s">
        <v>213</v>
      </c>
      <c r="P1" s="13" t="s">
        <v>214</v>
      </c>
      <c r="Q1" s="13" t="s">
        <v>215</v>
      </c>
      <c r="R1" s="13" t="s">
        <v>216</v>
      </c>
      <c r="S1" s="13" t="s">
        <v>217</v>
      </c>
      <c r="T1" s="13" t="s">
        <v>218</v>
      </c>
      <c r="U1" s="13" t="s">
        <v>219</v>
      </c>
      <c r="V1" s="13" t="s">
        <v>220</v>
      </c>
      <c r="W1" s="13" t="s">
        <v>221</v>
      </c>
      <c r="X1" s="13" t="s">
        <v>222</v>
      </c>
      <c r="Y1" s="13" t="s">
        <v>223</v>
      </c>
      <c r="Z1" s="13" t="s">
        <v>224</v>
      </c>
      <c r="AA1" s="13" t="s">
        <v>225</v>
      </c>
      <c r="AB1" s="13" t="s">
        <v>226</v>
      </c>
      <c r="AC1" s="13" t="s">
        <v>227</v>
      </c>
      <c r="AD1" s="13" t="s">
        <v>228</v>
      </c>
      <c r="AE1" s="13" t="s">
        <v>229</v>
      </c>
      <c r="AF1" s="13" t="s">
        <v>230</v>
      </c>
      <c r="AG1" s="13" t="s">
        <v>231</v>
      </c>
      <c r="AH1" s="13" t="s">
        <v>232</v>
      </c>
      <c r="AI1" s="13" t="s">
        <v>233</v>
      </c>
      <c r="AJ1" s="13" t="s">
        <v>234</v>
      </c>
      <c r="AK1" s="13" t="s">
        <v>235</v>
      </c>
      <c r="AL1" s="13" t="s">
        <v>236</v>
      </c>
      <c r="AM1" s="13" t="s">
        <v>237</v>
      </c>
      <c r="AN1" s="13" t="s">
        <v>238</v>
      </c>
      <c r="AO1" s="13" t="s">
        <v>239</v>
      </c>
      <c r="AP1" s="13" t="s">
        <v>240</v>
      </c>
      <c r="AQ1" s="13" t="s">
        <v>241</v>
      </c>
      <c r="AR1" s="13" t="s">
        <v>242</v>
      </c>
      <c r="AS1" s="13" t="s">
        <v>243</v>
      </c>
      <c r="AT1" s="13" t="s">
        <v>244</v>
      </c>
      <c r="AU1" s="13" t="s">
        <v>245</v>
      </c>
      <c r="AV1" s="13" t="s">
        <v>246</v>
      </c>
      <c r="AW1" s="13" t="s">
        <v>247</v>
      </c>
      <c r="AX1" s="13" t="s">
        <v>248</v>
      </c>
      <c r="AY1" s="13" t="s">
        <v>249</v>
      </c>
      <c r="AZ1" s="13" t="s">
        <v>250</v>
      </c>
      <c r="BA1" s="13" t="s">
        <v>251</v>
      </c>
      <c r="BB1" s="13" t="s">
        <v>252</v>
      </c>
      <c r="BC1" s="13" t="s">
        <v>253</v>
      </c>
      <c r="BD1" s="13" t="s">
        <v>254</v>
      </c>
      <c r="BE1" s="13" t="s">
        <v>255</v>
      </c>
      <c r="BF1" s="13" t="s">
        <v>256</v>
      </c>
      <c r="BG1" s="13" t="s">
        <v>257</v>
      </c>
      <c r="BH1" s="13" t="s">
        <v>258</v>
      </c>
      <c r="BI1" s="13" t="s">
        <v>259</v>
      </c>
      <c r="BJ1" s="13" t="s">
        <v>260</v>
      </c>
      <c r="BK1" s="13" t="s">
        <v>261</v>
      </c>
      <c r="BL1" s="13" t="s">
        <v>262</v>
      </c>
      <c r="BM1" s="13" t="s">
        <v>263</v>
      </c>
      <c r="BN1" s="13" t="s">
        <v>264</v>
      </c>
      <c r="BO1" s="13" t="s">
        <v>265</v>
      </c>
      <c r="BP1" s="13" t="s">
        <v>266</v>
      </c>
      <c r="BQ1" s="13" t="s">
        <v>267</v>
      </c>
      <c r="BR1" s="13" t="s">
        <v>268</v>
      </c>
      <c r="BS1" s="13" t="s">
        <v>269</v>
      </c>
      <c r="BT1" s="13" t="s">
        <v>270</v>
      </c>
      <c r="BU1" s="13" t="s">
        <v>271</v>
      </c>
      <c r="BV1" s="13" t="s">
        <v>272</v>
      </c>
      <c r="BW1" s="13" t="s">
        <v>273</v>
      </c>
      <c r="BX1" s="13" t="s">
        <v>274</v>
      </c>
      <c r="BY1" s="13" t="s">
        <v>275</v>
      </c>
      <c r="BZ1" s="13" t="s">
        <v>276</v>
      </c>
      <c r="CA1" s="13" t="s">
        <v>277</v>
      </c>
      <c r="CB1" s="13" t="s">
        <v>278</v>
      </c>
      <c r="CC1" s="13" t="s">
        <v>279</v>
      </c>
      <c r="CD1" s="13" t="s">
        <v>280</v>
      </c>
      <c r="CE1" s="13" t="s">
        <v>281</v>
      </c>
      <c r="CF1" s="13" t="s">
        <v>282</v>
      </c>
      <c r="CG1" s="13" t="s">
        <v>283</v>
      </c>
      <c r="CH1" s="13" t="s">
        <v>284</v>
      </c>
      <c r="CI1" s="13" t="s">
        <v>285</v>
      </c>
      <c r="CJ1" s="13" t="s">
        <v>286</v>
      </c>
      <c r="CK1" s="13" t="s">
        <v>287</v>
      </c>
      <c r="CL1" s="13" t="s">
        <v>288</v>
      </c>
      <c r="CM1" s="13" t="s">
        <v>289</v>
      </c>
      <c r="CN1" s="13" t="s">
        <v>290</v>
      </c>
      <c r="CO1" s="13" t="s">
        <v>291</v>
      </c>
      <c r="CP1" s="13" t="s">
        <v>292</v>
      </c>
      <c r="CQ1" s="13" t="s">
        <v>293</v>
      </c>
      <c r="CR1" s="13" t="s">
        <v>294</v>
      </c>
      <c r="CS1" s="13" t="s">
        <v>295</v>
      </c>
      <c r="CT1" s="13" t="s">
        <v>296</v>
      </c>
      <c r="CU1" s="13" t="s">
        <v>297</v>
      </c>
      <c r="CV1" s="13" t="s">
        <v>298</v>
      </c>
      <c r="CW1" s="13" t="s">
        <v>299</v>
      </c>
      <c r="CX1" s="13" t="s">
        <v>300</v>
      </c>
      <c r="CY1" s="13" t="s">
        <v>301</v>
      </c>
      <c r="CZ1" s="13" t="s">
        <v>302</v>
      </c>
      <c r="DA1" s="13" t="s">
        <v>303</v>
      </c>
      <c r="DB1" s="13" t="s">
        <v>304</v>
      </c>
      <c r="DC1" s="13" t="s">
        <v>305</v>
      </c>
      <c r="DD1" s="13" t="s">
        <v>306</v>
      </c>
      <c r="DE1" s="13" t="s">
        <v>307</v>
      </c>
      <c r="DF1" s="13" t="s">
        <v>308</v>
      </c>
      <c r="DG1" s="13" t="s">
        <v>309</v>
      </c>
      <c r="DH1" s="13" t="s">
        <v>310</v>
      </c>
      <c r="DI1" s="13" t="s">
        <v>311</v>
      </c>
      <c r="DJ1" s="13" t="s">
        <v>312</v>
      </c>
      <c r="DK1" s="13" t="s">
        <v>359</v>
      </c>
      <c r="DL1" s="13" t="s">
        <v>360</v>
      </c>
      <c r="DM1" s="13" t="s">
        <v>361</v>
      </c>
      <c r="DN1" s="13" t="s">
        <v>362</v>
      </c>
      <c r="DO1" s="13" t="s">
        <v>363</v>
      </c>
      <c r="DP1" s="13" t="s">
        <v>364</v>
      </c>
      <c r="DQ1" s="13" t="s">
        <v>365</v>
      </c>
      <c r="DR1" s="13" t="s">
        <v>366</v>
      </c>
      <c r="DS1" s="13" t="s">
        <v>367</v>
      </c>
      <c r="DT1" s="13" t="s">
        <v>368</v>
      </c>
      <c r="DU1" s="13" t="s">
        <v>369</v>
      </c>
      <c r="DV1" s="13" t="s">
        <v>313</v>
      </c>
      <c r="DW1" s="13" t="s">
        <v>320</v>
      </c>
      <c r="DX1" s="13" t="s">
        <v>314</v>
      </c>
      <c r="DY1" s="13" t="s">
        <v>315</v>
      </c>
      <c r="DZ1" s="13" t="s">
        <v>316</v>
      </c>
      <c r="EA1" s="13" t="s">
        <v>317</v>
      </c>
      <c r="EB1" s="13" t="s">
        <v>318</v>
      </c>
      <c r="EC1" s="13" t="s">
        <v>319</v>
      </c>
      <c r="ED1" s="13" t="s">
        <v>321</v>
      </c>
      <c r="EE1" s="13" t="s">
        <v>322</v>
      </c>
      <c r="EF1" s="13" t="s">
        <v>323</v>
      </c>
      <c r="EG1" s="13" t="s">
        <v>324</v>
      </c>
      <c r="EH1" s="13" t="s">
        <v>325</v>
      </c>
      <c r="EI1" s="13" t="s">
        <v>326</v>
      </c>
      <c r="EJ1" s="13" t="s">
        <v>327</v>
      </c>
      <c r="EK1" s="13" t="s">
        <v>328</v>
      </c>
      <c r="EL1" s="13" t="s">
        <v>329</v>
      </c>
      <c r="EM1" s="13" t="s">
        <v>330</v>
      </c>
      <c r="EN1" s="13" t="s">
        <v>331</v>
      </c>
      <c r="EO1" s="13" t="s">
        <v>332</v>
      </c>
      <c r="EP1" s="13" t="s">
        <v>333</v>
      </c>
      <c r="EQ1" s="13" t="s">
        <v>334</v>
      </c>
      <c r="ER1" s="13" t="s">
        <v>335</v>
      </c>
      <c r="ES1" s="13" t="s">
        <v>336</v>
      </c>
      <c r="ET1" s="13" t="s">
        <v>337</v>
      </c>
      <c r="EU1" s="13" t="s">
        <v>338</v>
      </c>
      <c r="EV1" s="13" t="s">
        <v>339</v>
      </c>
      <c r="EW1" s="13" t="s">
        <v>340</v>
      </c>
      <c r="EX1" s="13" t="s">
        <v>341</v>
      </c>
      <c r="EY1" s="13" t="s">
        <v>342</v>
      </c>
      <c r="EZ1" s="13" t="s">
        <v>343</v>
      </c>
      <c r="FA1" s="13" t="s">
        <v>344</v>
      </c>
      <c r="FB1" s="13" t="s">
        <v>345</v>
      </c>
      <c r="FC1" s="13" t="s">
        <v>346</v>
      </c>
      <c r="FD1" s="13" t="s">
        <v>347</v>
      </c>
      <c r="FE1" s="13" t="s">
        <v>348</v>
      </c>
      <c r="FF1" s="13" t="s">
        <v>349</v>
      </c>
      <c r="FG1" s="13" t="s">
        <v>350</v>
      </c>
      <c r="FH1" s="13" t="s">
        <v>351</v>
      </c>
      <c r="FI1" s="13" t="s">
        <v>352</v>
      </c>
      <c r="FJ1" s="13" t="s">
        <v>353</v>
      </c>
      <c r="FK1" s="13" t="s">
        <v>354</v>
      </c>
      <c r="FL1" s="13" t="s">
        <v>77</v>
      </c>
      <c r="FM1" s="13" t="s">
        <v>355</v>
      </c>
      <c r="FN1" s="13" t="s">
        <v>81</v>
      </c>
      <c r="FO1" s="13" t="s">
        <v>82</v>
      </c>
    </row>
    <row r="2" spans="1:171" x14ac:dyDescent="0.25">
      <c r="A2" s="15">
        <f>'Etá prescolare'!B4</f>
        <v>0</v>
      </c>
      <c r="B2" s="15">
        <f>'Etá prescolare'!B5</f>
        <v>0</v>
      </c>
      <c r="C2" s="15">
        <f>'Etá prescolare'!B6</f>
        <v>0</v>
      </c>
      <c r="D2" s="15" t="s">
        <v>356</v>
      </c>
      <c r="E2" s="16">
        <f>'Etá prescolare'!B10</f>
        <v>0</v>
      </c>
      <c r="F2" s="16">
        <f>'Etá prescolare'!C10</f>
        <v>0</v>
      </c>
      <c r="G2" s="15" t="str">
        <f>'Etá prescolare'!D10</f>
        <v/>
      </c>
      <c r="H2" s="15">
        <f>'Etá prescolare'!E10</f>
        <v>0</v>
      </c>
      <c r="I2" s="15">
        <f>'Etá prescolare'!F10</f>
        <v>0</v>
      </c>
      <c r="J2" s="15">
        <f>'Etá prescolare'!G10</f>
        <v>0</v>
      </c>
      <c r="K2" s="17">
        <f>'Etá prescolare'!H10</f>
        <v>0</v>
      </c>
      <c r="L2" s="15">
        <f>'Etá prescolare'!I10</f>
        <v>0</v>
      </c>
      <c r="M2" s="15">
        <f>'Etá prescolare'!J10</f>
        <v>0</v>
      </c>
      <c r="N2" s="15">
        <f>'Etá prescolare'!K10</f>
        <v>0</v>
      </c>
      <c r="O2" s="17">
        <f>'Etá prescolare'!L10</f>
        <v>0</v>
      </c>
      <c r="P2" s="16">
        <f>'Etá prescolare'!B11</f>
        <v>0</v>
      </c>
      <c r="Q2" s="16">
        <f>'Etá prescolare'!C11</f>
        <v>0</v>
      </c>
      <c r="R2" s="15" t="str">
        <f>'Etá prescolare'!D11</f>
        <v/>
      </c>
      <c r="S2" s="15">
        <f>'Etá prescolare'!E11</f>
        <v>0</v>
      </c>
      <c r="T2" s="15">
        <f>'Etá prescolare'!F11</f>
        <v>0</v>
      </c>
      <c r="U2" s="15">
        <f>'Etá prescolare'!G11</f>
        <v>0</v>
      </c>
      <c r="V2" s="17">
        <f>'Etá prescolare'!H11</f>
        <v>0</v>
      </c>
      <c r="W2" s="15">
        <f>'Etá prescolare'!I11</f>
        <v>0</v>
      </c>
      <c r="X2" s="15">
        <f>'Etá prescolare'!J11</f>
        <v>0</v>
      </c>
      <c r="Y2" s="15">
        <f>'Etá prescolare'!K11</f>
        <v>0</v>
      </c>
      <c r="Z2" s="17">
        <f>'Etá prescolare'!L11</f>
        <v>0</v>
      </c>
      <c r="AA2" s="16">
        <f>'Etá prescolare'!B12</f>
        <v>0</v>
      </c>
      <c r="AB2" s="16">
        <f>'Etá prescolare'!C12</f>
        <v>0</v>
      </c>
      <c r="AC2" s="15" t="str">
        <f>'Etá prescolare'!D12</f>
        <v/>
      </c>
      <c r="AD2" s="15">
        <f>'Etá prescolare'!E12</f>
        <v>0</v>
      </c>
      <c r="AE2" s="15">
        <f>'Etá prescolare'!F12</f>
        <v>0</v>
      </c>
      <c r="AF2" s="15">
        <f>'Etá prescolare'!G12</f>
        <v>0</v>
      </c>
      <c r="AG2" s="17">
        <f>'Etá prescolare'!H12</f>
        <v>0</v>
      </c>
      <c r="AH2" s="15">
        <f>'Etá prescolare'!I12</f>
        <v>0</v>
      </c>
      <c r="AI2" s="15">
        <f>'Etá prescolare'!J12</f>
        <v>0</v>
      </c>
      <c r="AJ2" s="15">
        <f>'Etá prescolare'!K12</f>
        <v>0</v>
      </c>
      <c r="AK2" s="17">
        <f>'Etá prescolare'!L12</f>
        <v>0</v>
      </c>
      <c r="AL2" s="16">
        <f>'Etá prescolare'!B13</f>
        <v>0</v>
      </c>
      <c r="AM2" s="16">
        <f>'Etá prescolare'!C13</f>
        <v>0</v>
      </c>
      <c r="AN2" s="15" t="str">
        <f>'Etá prescolare'!D13</f>
        <v/>
      </c>
      <c r="AO2" s="15">
        <f>'Etá prescolare'!E13</f>
        <v>0</v>
      </c>
      <c r="AP2" s="15">
        <f>'Etá prescolare'!F13</f>
        <v>0</v>
      </c>
      <c r="AQ2" s="15">
        <f>'Etá prescolare'!G13</f>
        <v>0</v>
      </c>
      <c r="AR2" s="17">
        <f>'Etá prescolare'!H13</f>
        <v>0</v>
      </c>
      <c r="AS2" s="15">
        <f>'Etá prescolare'!I13</f>
        <v>0</v>
      </c>
      <c r="AT2" s="15">
        <f>'Etá prescolare'!J13</f>
        <v>0</v>
      </c>
      <c r="AU2" s="15">
        <f>'Etá prescolare'!K13</f>
        <v>0</v>
      </c>
      <c r="AV2" s="17">
        <f>'Etá prescolare'!L13</f>
        <v>0</v>
      </c>
      <c r="AW2" s="16">
        <f>'Etá prescolare'!B14</f>
        <v>0</v>
      </c>
      <c r="AX2" s="16">
        <f>'Etá prescolare'!C14</f>
        <v>0</v>
      </c>
      <c r="AY2" s="15" t="str">
        <f>'Etá prescolare'!D14</f>
        <v/>
      </c>
      <c r="AZ2" s="15">
        <f>'Etá prescolare'!E14</f>
        <v>0</v>
      </c>
      <c r="BA2" s="15">
        <f>'Etá prescolare'!F14</f>
        <v>0</v>
      </c>
      <c r="BB2" s="15">
        <f>'Etá prescolare'!G14</f>
        <v>0</v>
      </c>
      <c r="BC2" s="17">
        <f>'Etá prescolare'!H14</f>
        <v>0</v>
      </c>
      <c r="BD2" s="15">
        <f>'Etá prescolare'!I14</f>
        <v>0</v>
      </c>
      <c r="BE2" s="15">
        <f>'Etá prescolare'!J14</f>
        <v>0</v>
      </c>
      <c r="BF2" s="15">
        <f>'Etá prescolare'!K14</f>
        <v>0</v>
      </c>
      <c r="BG2" s="17">
        <f>'Etá prescolare'!L14</f>
        <v>0</v>
      </c>
      <c r="BH2" s="16">
        <f>'Etá prescolare'!B15</f>
        <v>0</v>
      </c>
      <c r="BI2" s="16">
        <f>'Etá prescolare'!C15</f>
        <v>0</v>
      </c>
      <c r="BJ2" s="15" t="str">
        <f>'Etá prescolare'!D15</f>
        <v/>
      </c>
      <c r="BK2" s="15">
        <f>'Etá prescolare'!E15</f>
        <v>0</v>
      </c>
      <c r="BL2" s="15">
        <f>'Etá prescolare'!F15</f>
        <v>0</v>
      </c>
      <c r="BM2" s="15">
        <f>'Etá prescolare'!G15</f>
        <v>0</v>
      </c>
      <c r="BN2" s="17">
        <f>'Etá prescolare'!H15</f>
        <v>0</v>
      </c>
      <c r="BO2" s="15">
        <f>'Etá prescolare'!I15</f>
        <v>0</v>
      </c>
      <c r="BP2" s="15">
        <f>'Etá prescolare'!J15</f>
        <v>0</v>
      </c>
      <c r="BQ2" s="15">
        <f>'Etá prescolare'!K15</f>
        <v>0</v>
      </c>
      <c r="BR2" s="17">
        <f>'Etá prescolare'!L15</f>
        <v>0</v>
      </c>
      <c r="BS2" s="16">
        <f>'Etá prescolare'!B16</f>
        <v>0</v>
      </c>
      <c r="BT2" s="16">
        <f>'Etá prescolare'!C16</f>
        <v>0</v>
      </c>
      <c r="BU2" s="15" t="str">
        <f>'Etá prescolare'!D16</f>
        <v/>
      </c>
      <c r="BV2" s="15">
        <f>'Etá prescolare'!E16</f>
        <v>0</v>
      </c>
      <c r="BW2" s="15">
        <f>'Etá prescolare'!F16</f>
        <v>0</v>
      </c>
      <c r="BX2" s="15">
        <f>'Etá prescolare'!G16</f>
        <v>0</v>
      </c>
      <c r="BY2" s="17">
        <f>'Etá prescolare'!H16</f>
        <v>0</v>
      </c>
      <c r="BZ2" s="15">
        <f>'Etá prescolare'!I16</f>
        <v>0</v>
      </c>
      <c r="CA2" s="15">
        <f>'Etá prescolare'!J16</f>
        <v>0</v>
      </c>
      <c r="CB2" s="15">
        <f>'Etá prescolare'!K16</f>
        <v>0</v>
      </c>
      <c r="CC2" s="17">
        <f>'Etá prescolare'!L16</f>
        <v>0</v>
      </c>
      <c r="CD2" s="16">
        <f>'Etá prescolare'!B17</f>
        <v>0</v>
      </c>
      <c r="CE2" s="16">
        <f>'Etá prescolare'!C17</f>
        <v>0</v>
      </c>
      <c r="CF2" s="15" t="str">
        <f>'Etá prescolare'!D17</f>
        <v/>
      </c>
      <c r="CG2" s="15">
        <f>'Etá prescolare'!E17</f>
        <v>0</v>
      </c>
      <c r="CH2" s="15">
        <f>'Etá prescolare'!F17</f>
        <v>0</v>
      </c>
      <c r="CI2" s="15">
        <f>'Etá prescolare'!G17</f>
        <v>0</v>
      </c>
      <c r="CJ2" s="17">
        <f>'Etá prescolare'!H17</f>
        <v>0</v>
      </c>
      <c r="CK2" s="15">
        <f>'Etá prescolare'!I17</f>
        <v>0</v>
      </c>
      <c r="CL2" s="15">
        <f>'Etá prescolare'!J17</f>
        <v>0</v>
      </c>
      <c r="CM2" s="15">
        <f>'Etá prescolare'!K17</f>
        <v>0</v>
      </c>
      <c r="CN2" s="17">
        <f>'Etá prescolare'!L17</f>
        <v>0</v>
      </c>
      <c r="CO2" s="16">
        <f>'Etá prescolare'!B18</f>
        <v>0</v>
      </c>
      <c r="CP2" s="16">
        <f>'Etá prescolare'!C18</f>
        <v>0</v>
      </c>
      <c r="CQ2" s="15" t="str">
        <f>'Etá prescolare'!D18</f>
        <v/>
      </c>
      <c r="CR2" s="15">
        <f>'Etá prescolare'!E18</f>
        <v>0</v>
      </c>
      <c r="CS2" s="15">
        <f>'Etá prescolare'!F18</f>
        <v>0</v>
      </c>
      <c r="CT2" s="15">
        <f>'Etá prescolare'!G18</f>
        <v>0</v>
      </c>
      <c r="CU2" s="17">
        <f>'Etá prescolare'!H18</f>
        <v>0</v>
      </c>
      <c r="CV2" s="15">
        <f>'Etá prescolare'!I18</f>
        <v>0</v>
      </c>
      <c r="CW2" s="15">
        <f>'Etá prescolare'!J18</f>
        <v>0</v>
      </c>
      <c r="CX2" s="15">
        <f>'Etá prescolare'!K18</f>
        <v>0</v>
      </c>
      <c r="CY2" s="17">
        <f>'Etá prescolare'!L18</f>
        <v>0</v>
      </c>
      <c r="CZ2" s="16">
        <f>'Etá prescolare'!B19</f>
        <v>0</v>
      </c>
      <c r="DA2" s="16">
        <f>'Etá prescolare'!C19</f>
        <v>0</v>
      </c>
      <c r="DB2" s="15" t="str">
        <f>'Etá prescolare'!D19</f>
        <v/>
      </c>
      <c r="DC2" s="15">
        <f>'Etá prescolare'!E19</f>
        <v>0</v>
      </c>
      <c r="DD2" s="15">
        <f>'Etá prescolare'!F19</f>
        <v>0</v>
      </c>
      <c r="DE2" s="15">
        <f>'Etá prescolare'!G19</f>
        <v>0</v>
      </c>
      <c r="DF2" s="17">
        <f>'Etá prescolare'!H19</f>
        <v>0</v>
      </c>
      <c r="DG2" s="15">
        <f>'Etá prescolare'!I19</f>
        <v>0</v>
      </c>
      <c r="DH2" s="15">
        <f>'Etá prescolare'!J19</f>
        <v>0</v>
      </c>
      <c r="DI2" s="15">
        <f>'Etá prescolare'!K19</f>
        <v>0</v>
      </c>
      <c r="DJ2" s="17">
        <f>'Etá prescolare'!L19</f>
        <v>0</v>
      </c>
      <c r="DK2" s="16">
        <f>'Etá prescolare'!B20</f>
        <v>0</v>
      </c>
      <c r="DL2" s="16">
        <f>'Etá prescolare'!C20</f>
        <v>0</v>
      </c>
      <c r="DM2" s="15" t="str">
        <f>'Etá prescolare'!D20</f>
        <v/>
      </c>
      <c r="DN2" s="15">
        <f>'Etá prescolare'!E20</f>
        <v>0</v>
      </c>
      <c r="DO2" s="15">
        <f>'Etá prescolare'!F20</f>
        <v>0</v>
      </c>
      <c r="DP2" s="15">
        <f>'Etá prescolare'!G20</f>
        <v>0</v>
      </c>
      <c r="DQ2" s="17">
        <f>'Etá prescolare'!H20</f>
        <v>0</v>
      </c>
      <c r="DR2" s="15">
        <f>'Etá prescolare'!I20</f>
        <v>0</v>
      </c>
      <c r="DS2" s="15">
        <f>'Etá prescolare'!J20</f>
        <v>0</v>
      </c>
      <c r="DT2" s="15">
        <f>'Etá prescolare'!K20</f>
        <v>0</v>
      </c>
      <c r="DU2" s="17">
        <f>'Etá prescolare'!L20</f>
        <v>0</v>
      </c>
      <c r="DV2" s="15">
        <f>'Etá prescolare'!B21</f>
        <v>0</v>
      </c>
      <c r="DW2" s="15">
        <f>'Etá prescolare'!D21</f>
        <v>0</v>
      </c>
      <c r="DX2" s="15">
        <f>'Etá prescolare'!E21</f>
        <v>0</v>
      </c>
      <c r="DY2" s="15">
        <f>'Etá prescolare'!F21</f>
        <v>0</v>
      </c>
      <c r="DZ2" s="15">
        <f>'Etá prescolare'!G21</f>
        <v>0</v>
      </c>
      <c r="EA2" s="15">
        <f>'Etá prescolare'!I21</f>
        <v>0</v>
      </c>
      <c r="EB2" s="15">
        <f>'Etá prescolare'!J21</f>
        <v>0</v>
      </c>
      <c r="EC2" s="15">
        <f>'Etá prescolare'!K21</f>
        <v>0</v>
      </c>
      <c r="ED2" s="17">
        <f>'Etá prescolare'!B33</f>
        <v>0</v>
      </c>
      <c r="EE2" s="17">
        <f>'Etá prescolare'!B34</f>
        <v>0</v>
      </c>
      <c r="EF2" s="17">
        <f>'Etá prescolare'!B35</f>
        <v>0</v>
      </c>
      <c r="EG2" s="17">
        <f>'Etá prescolare'!B36</f>
        <v>0</v>
      </c>
      <c r="EH2" s="17">
        <f>'Etá prescolare'!B37</f>
        <v>0</v>
      </c>
      <c r="EI2" s="17">
        <f>'Etá prescolare'!B38</f>
        <v>0</v>
      </c>
      <c r="EJ2" s="17">
        <f>'Etá prescolare'!B39</f>
        <v>0</v>
      </c>
      <c r="EK2" s="17">
        <f>'Etá prescolare'!B40</f>
        <v>0</v>
      </c>
      <c r="EL2" s="17">
        <f>'Etá prescolare'!B43</f>
        <v>0</v>
      </c>
      <c r="EM2" s="17">
        <f>'Etá prescolare'!B44</f>
        <v>0</v>
      </c>
      <c r="EN2" s="17">
        <f>'Etá prescolare'!B45</f>
        <v>0</v>
      </c>
      <c r="EO2" s="17">
        <f>'Etá prescolare'!B46</f>
        <v>0</v>
      </c>
      <c r="EP2" s="17">
        <f>'Etá prescolare'!B47</f>
        <v>0</v>
      </c>
      <c r="EQ2" s="17">
        <f>'Etá prescolare'!B48</f>
        <v>0</v>
      </c>
      <c r="ER2" s="17">
        <f>'Etá prescolare'!F33</f>
        <v>0</v>
      </c>
      <c r="ES2" s="17">
        <f>'Etá prescolare'!F34</f>
        <v>0</v>
      </c>
      <c r="ET2" s="17">
        <f>'Etá prescolare'!F35</f>
        <v>0</v>
      </c>
      <c r="EU2" s="18">
        <f>'Etá prescolare'!F36</f>
        <v>0</v>
      </c>
      <c r="EV2" s="19">
        <f>'Etá prescolare'!F37</f>
        <v>0</v>
      </c>
      <c r="EW2" s="17">
        <f>'Etá prescolare'!F38</f>
        <v>0</v>
      </c>
      <c r="EX2" s="15">
        <f>'Etá prescolare'!G33</f>
        <v>0</v>
      </c>
      <c r="EY2" s="15">
        <f>'Etá prescolare'!G34</f>
        <v>0</v>
      </c>
      <c r="EZ2" s="15">
        <f>'Etá prescolare'!G35</f>
        <v>0</v>
      </c>
      <c r="FA2" s="17">
        <f>'Etá prescolare'!H33</f>
        <v>0</v>
      </c>
      <c r="FB2" s="17">
        <f>'Etá prescolare'!H34</f>
        <v>0</v>
      </c>
      <c r="FC2" s="17">
        <f>'Etá prescolare'!H35</f>
        <v>0</v>
      </c>
      <c r="FD2" s="17">
        <f>'Etá prescolare'!H36</f>
        <v>0</v>
      </c>
      <c r="FE2" s="17">
        <f>'Etá prescolare'!H37</f>
        <v>0</v>
      </c>
      <c r="FF2" s="17">
        <f>'Etá prescolare'!H38</f>
        <v>0</v>
      </c>
      <c r="FG2" s="17">
        <f>'Etá prescolare'!H39</f>
        <v>0</v>
      </c>
      <c r="FH2" s="17">
        <f>'Etá prescolare'!H40</f>
        <v>0</v>
      </c>
      <c r="FI2" s="17">
        <f>'Etá prescolare'!H47</f>
        <v>0</v>
      </c>
      <c r="FJ2" s="17">
        <f>'Etá prescolare'!B50</f>
        <v>0</v>
      </c>
      <c r="FK2" s="17">
        <f>'Etá prescolare'!H50</f>
        <v>0</v>
      </c>
      <c r="FL2" s="20">
        <f>'Etá prescolare'!B52</f>
        <v>0</v>
      </c>
      <c r="FM2" s="15" t="str">
        <f>'Etá prescolare'!B54</f>
        <v>Prego selezionare</v>
      </c>
      <c r="FN2" s="15" t="str">
        <f>'Etá prescolare'!B57</f>
        <v>non concesso secondo art. 16, delibera n. 951/2025</v>
      </c>
      <c r="FO2" s="15" t="str">
        <f>'Etá prescolare'!B58</f>
        <v>non concesso secondo art. 16, delibera n.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3"/>
  <sheetViews>
    <sheetView topLeftCell="A94" zoomScaleNormal="100" workbookViewId="0">
      <selection activeCell="A123" sqref="A123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  <row r="27" spans="1:1" x14ac:dyDescent="0.25">
      <c r="A27" t="s">
        <v>109</v>
      </c>
    </row>
    <row r="28" spans="1:1" x14ac:dyDescent="0.25">
      <c r="A28" t="s">
        <v>110</v>
      </c>
    </row>
    <row r="29" spans="1:1" x14ac:dyDescent="0.25">
      <c r="A29" t="s">
        <v>111</v>
      </c>
    </row>
    <row r="30" spans="1:1" x14ac:dyDescent="0.25">
      <c r="A30" t="s">
        <v>112</v>
      </c>
    </row>
    <row r="31" spans="1:1" x14ac:dyDescent="0.25">
      <c r="A31" t="s">
        <v>113</v>
      </c>
    </row>
    <row r="32" spans="1:1" x14ac:dyDescent="0.25">
      <c r="A32" t="s">
        <v>114</v>
      </c>
    </row>
    <row r="33" spans="1:1" x14ac:dyDescent="0.25">
      <c r="A33" t="s">
        <v>115</v>
      </c>
    </row>
    <row r="34" spans="1:1" x14ac:dyDescent="0.25">
      <c r="A34" t="s">
        <v>116</v>
      </c>
    </row>
    <row r="35" spans="1:1" x14ac:dyDescent="0.25">
      <c r="A35" t="s">
        <v>117</v>
      </c>
    </row>
    <row r="36" spans="1:1" x14ac:dyDescent="0.25">
      <c r="A36" t="s">
        <v>118</v>
      </c>
    </row>
    <row r="37" spans="1:1" x14ac:dyDescent="0.25">
      <c r="A37" t="s">
        <v>119</v>
      </c>
    </row>
    <row r="38" spans="1:1" x14ac:dyDescent="0.25">
      <c r="A38" t="s">
        <v>120</v>
      </c>
    </row>
    <row r="39" spans="1:1" x14ac:dyDescent="0.25">
      <c r="A39" t="s">
        <v>121</v>
      </c>
    </row>
    <row r="40" spans="1:1" x14ac:dyDescent="0.25">
      <c r="A40" t="s">
        <v>122</v>
      </c>
    </row>
    <row r="41" spans="1:1" x14ac:dyDescent="0.25">
      <c r="A41" t="s">
        <v>123</v>
      </c>
    </row>
    <row r="42" spans="1:1" x14ac:dyDescent="0.25">
      <c r="A42" t="s">
        <v>124</v>
      </c>
    </row>
    <row r="43" spans="1:1" x14ac:dyDescent="0.25">
      <c r="A43" t="s">
        <v>125</v>
      </c>
    </row>
    <row r="44" spans="1:1" x14ac:dyDescent="0.25">
      <c r="A44" t="s">
        <v>126</v>
      </c>
    </row>
    <row r="45" spans="1:1" x14ac:dyDescent="0.25">
      <c r="A45" t="s">
        <v>127</v>
      </c>
    </row>
    <row r="46" spans="1:1" x14ac:dyDescent="0.25">
      <c r="A46" t="s">
        <v>128</v>
      </c>
    </row>
    <row r="47" spans="1:1" x14ac:dyDescent="0.25">
      <c r="A47" t="s">
        <v>129</v>
      </c>
    </row>
    <row r="48" spans="1:1" x14ac:dyDescent="0.25">
      <c r="A48" t="s">
        <v>130</v>
      </c>
    </row>
    <row r="49" spans="1:1" x14ac:dyDescent="0.25">
      <c r="A49" t="s">
        <v>131</v>
      </c>
    </row>
    <row r="50" spans="1:1" x14ac:dyDescent="0.25">
      <c r="A50" t="s">
        <v>132</v>
      </c>
    </row>
    <row r="51" spans="1:1" x14ac:dyDescent="0.25">
      <c r="A51" t="s">
        <v>133</v>
      </c>
    </row>
    <row r="52" spans="1:1" x14ac:dyDescent="0.25">
      <c r="A52" t="s">
        <v>134</v>
      </c>
    </row>
    <row r="53" spans="1:1" x14ac:dyDescent="0.25">
      <c r="A53" t="s">
        <v>135</v>
      </c>
    </row>
    <row r="54" spans="1:1" x14ac:dyDescent="0.25">
      <c r="A54" t="s">
        <v>136</v>
      </c>
    </row>
    <row r="55" spans="1:1" x14ac:dyDescent="0.25">
      <c r="A55" t="s">
        <v>137</v>
      </c>
    </row>
    <row r="56" spans="1:1" x14ac:dyDescent="0.25">
      <c r="A56" t="s">
        <v>138</v>
      </c>
    </row>
    <row r="57" spans="1:1" x14ac:dyDescent="0.25">
      <c r="A57" t="s">
        <v>139</v>
      </c>
    </row>
    <row r="58" spans="1:1" x14ac:dyDescent="0.25">
      <c r="A58" t="s">
        <v>140</v>
      </c>
    </row>
    <row r="59" spans="1:1" x14ac:dyDescent="0.25">
      <c r="A59" t="s">
        <v>141</v>
      </c>
    </row>
    <row r="60" spans="1:1" x14ac:dyDescent="0.25">
      <c r="A60" t="s">
        <v>142</v>
      </c>
    </row>
    <row r="61" spans="1:1" x14ac:dyDescent="0.25">
      <c r="A61" t="s">
        <v>143</v>
      </c>
    </row>
    <row r="62" spans="1:1" x14ac:dyDescent="0.25">
      <c r="A62" t="s">
        <v>144</v>
      </c>
    </row>
    <row r="63" spans="1:1" x14ac:dyDescent="0.25">
      <c r="A63" t="s">
        <v>145</v>
      </c>
    </row>
    <row r="64" spans="1:1" x14ac:dyDescent="0.25">
      <c r="A64" t="s">
        <v>146</v>
      </c>
    </row>
    <row r="65" spans="1:1" x14ac:dyDescent="0.25">
      <c r="A65" t="s">
        <v>147</v>
      </c>
    </row>
    <row r="66" spans="1:1" x14ac:dyDescent="0.25">
      <c r="A66" t="s">
        <v>148</v>
      </c>
    </row>
    <row r="67" spans="1:1" x14ac:dyDescent="0.25">
      <c r="A67" t="s">
        <v>149</v>
      </c>
    </row>
    <row r="68" spans="1:1" x14ac:dyDescent="0.25">
      <c r="A68" t="s">
        <v>150</v>
      </c>
    </row>
    <row r="69" spans="1:1" x14ac:dyDescent="0.25">
      <c r="A69" t="s">
        <v>151</v>
      </c>
    </row>
    <row r="70" spans="1:1" x14ac:dyDescent="0.25">
      <c r="A70" t="s">
        <v>152</v>
      </c>
    </row>
    <row r="71" spans="1:1" x14ac:dyDescent="0.25">
      <c r="A71" t="s">
        <v>153</v>
      </c>
    </row>
    <row r="72" spans="1:1" x14ac:dyDescent="0.25">
      <c r="A72" t="s">
        <v>154</v>
      </c>
    </row>
    <row r="73" spans="1:1" x14ac:dyDescent="0.25">
      <c r="A73" t="s">
        <v>155</v>
      </c>
    </row>
    <row r="74" spans="1:1" x14ac:dyDescent="0.25">
      <c r="A74" t="s">
        <v>156</v>
      </c>
    </row>
    <row r="75" spans="1:1" x14ac:dyDescent="0.25">
      <c r="A75" t="s">
        <v>157</v>
      </c>
    </row>
    <row r="76" spans="1:1" x14ac:dyDescent="0.25">
      <c r="A76" t="s">
        <v>158</v>
      </c>
    </row>
    <row r="77" spans="1:1" x14ac:dyDescent="0.25">
      <c r="A77" t="s">
        <v>159</v>
      </c>
    </row>
    <row r="78" spans="1:1" x14ac:dyDescent="0.25">
      <c r="A78" t="s">
        <v>160</v>
      </c>
    </row>
    <row r="79" spans="1:1" x14ac:dyDescent="0.25">
      <c r="A79" t="s">
        <v>161</v>
      </c>
    </row>
    <row r="80" spans="1:1" x14ac:dyDescent="0.25">
      <c r="A80" t="s">
        <v>162</v>
      </c>
    </row>
    <row r="81" spans="1:1" x14ac:dyDescent="0.25">
      <c r="A81" t="s">
        <v>163</v>
      </c>
    </row>
    <row r="82" spans="1:1" x14ac:dyDescent="0.25">
      <c r="A82" t="s">
        <v>164</v>
      </c>
    </row>
    <row r="83" spans="1:1" x14ac:dyDescent="0.25">
      <c r="A83" t="s">
        <v>165</v>
      </c>
    </row>
    <row r="84" spans="1:1" x14ac:dyDescent="0.25">
      <c r="A84" t="s">
        <v>166</v>
      </c>
    </row>
    <row r="85" spans="1:1" x14ac:dyDescent="0.25">
      <c r="A85" t="s">
        <v>167</v>
      </c>
    </row>
    <row r="86" spans="1:1" x14ac:dyDescent="0.25">
      <c r="A86" t="s">
        <v>168</v>
      </c>
    </row>
    <row r="87" spans="1:1" x14ac:dyDescent="0.25">
      <c r="A87" t="s">
        <v>169</v>
      </c>
    </row>
    <row r="88" spans="1:1" x14ac:dyDescent="0.25">
      <c r="A88" t="s">
        <v>170</v>
      </c>
    </row>
    <row r="89" spans="1:1" x14ac:dyDescent="0.25">
      <c r="A89" t="s">
        <v>171</v>
      </c>
    </row>
    <row r="90" spans="1:1" x14ac:dyDescent="0.25">
      <c r="A90" t="s">
        <v>172</v>
      </c>
    </row>
    <row r="91" spans="1:1" x14ac:dyDescent="0.25">
      <c r="A91" t="s">
        <v>173</v>
      </c>
    </row>
    <row r="92" spans="1:1" x14ac:dyDescent="0.25">
      <c r="A92" t="s">
        <v>174</v>
      </c>
    </row>
    <row r="93" spans="1:1" x14ac:dyDescent="0.25">
      <c r="A93" t="s">
        <v>175</v>
      </c>
    </row>
    <row r="94" spans="1:1" x14ac:dyDescent="0.25">
      <c r="A94" t="s">
        <v>176</v>
      </c>
    </row>
    <row r="95" spans="1:1" x14ac:dyDescent="0.25">
      <c r="A95" t="s">
        <v>177</v>
      </c>
    </row>
    <row r="96" spans="1:1" x14ac:dyDescent="0.25">
      <c r="A96" t="s">
        <v>178</v>
      </c>
    </row>
    <row r="97" spans="1:1" x14ac:dyDescent="0.25">
      <c r="A97" t="s">
        <v>179</v>
      </c>
    </row>
    <row r="98" spans="1:1" x14ac:dyDescent="0.25">
      <c r="A98" t="s">
        <v>180</v>
      </c>
    </row>
    <row r="99" spans="1:1" x14ac:dyDescent="0.25">
      <c r="A99" t="s">
        <v>181</v>
      </c>
    </row>
    <row r="100" spans="1:1" x14ac:dyDescent="0.25">
      <c r="A100" t="s">
        <v>182</v>
      </c>
    </row>
    <row r="101" spans="1:1" x14ac:dyDescent="0.25">
      <c r="A101" t="s">
        <v>183</v>
      </c>
    </row>
    <row r="102" spans="1:1" x14ac:dyDescent="0.25">
      <c r="A102" t="s">
        <v>184</v>
      </c>
    </row>
    <row r="103" spans="1:1" x14ac:dyDescent="0.25">
      <c r="A103" t="s">
        <v>185</v>
      </c>
    </row>
    <row r="104" spans="1:1" x14ac:dyDescent="0.25">
      <c r="A104" t="s">
        <v>186</v>
      </c>
    </row>
    <row r="105" spans="1:1" x14ac:dyDescent="0.25">
      <c r="A105" t="s">
        <v>187</v>
      </c>
    </row>
    <row r="106" spans="1:1" x14ac:dyDescent="0.25">
      <c r="A106" t="s">
        <v>188</v>
      </c>
    </row>
    <row r="107" spans="1:1" x14ac:dyDescent="0.25">
      <c r="A107" t="s">
        <v>189</v>
      </c>
    </row>
    <row r="108" spans="1:1" x14ac:dyDescent="0.25">
      <c r="A108" t="s">
        <v>190</v>
      </c>
    </row>
    <row r="109" spans="1:1" x14ac:dyDescent="0.25">
      <c r="A109" t="s">
        <v>191</v>
      </c>
    </row>
    <row r="110" spans="1:1" x14ac:dyDescent="0.25">
      <c r="A110" t="s">
        <v>192</v>
      </c>
    </row>
    <row r="111" spans="1:1" x14ac:dyDescent="0.25">
      <c r="A111" t="s">
        <v>193</v>
      </c>
    </row>
    <row r="112" spans="1:1" x14ac:dyDescent="0.25">
      <c r="A112" t="s">
        <v>194</v>
      </c>
    </row>
    <row r="113" spans="1:1" x14ac:dyDescent="0.25">
      <c r="A113" t="s">
        <v>195</v>
      </c>
    </row>
    <row r="114" spans="1:1" x14ac:dyDescent="0.25">
      <c r="A114" t="s">
        <v>196</v>
      </c>
    </row>
    <row r="115" spans="1:1" x14ac:dyDescent="0.25">
      <c r="A115" t="s">
        <v>197</v>
      </c>
    </row>
    <row r="116" spans="1:1" x14ac:dyDescent="0.25">
      <c r="A116" t="s">
        <v>198</v>
      </c>
    </row>
    <row r="117" spans="1:1" x14ac:dyDescent="0.25">
      <c r="A117" s="141" t="s">
        <v>374</v>
      </c>
    </row>
    <row r="118" spans="1:1" x14ac:dyDescent="0.25">
      <c r="A118" s="141" t="s">
        <v>375</v>
      </c>
    </row>
    <row r="119" spans="1:1" x14ac:dyDescent="0.25">
      <c r="A119" s="141" t="s">
        <v>376</v>
      </c>
    </row>
    <row r="120" spans="1:1" x14ac:dyDescent="0.25">
      <c r="A120" s="141" t="s">
        <v>377</v>
      </c>
    </row>
    <row r="121" spans="1:1" x14ac:dyDescent="0.25">
      <c r="A121" s="141" t="s">
        <v>378</v>
      </c>
    </row>
    <row r="122" spans="1:1" x14ac:dyDescent="0.25">
      <c r="A122" s="141" t="s">
        <v>379</v>
      </c>
    </row>
    <row r="123" spans="1:1" x14ac:dyDescent="0.25">
      <c r="A123" s="141" t="s">
        <v>380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Istruzioni</vt:lpstr>
      <vt:lpstr>Etá prescolare</vt:lpstr>
      <vt:lpstr>Export</vt:lpstr>
      <vt:lpstr>Gemeindenliste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dc:description/>
  <cp:lastModifiedBy>Pfeifer, Carolin</cp:lastModifiedBy>
  <cp:revision>0</cp:revision>
  <dcterms:created xsi:type="dcterms:W3CDTF">2018-07-20T07:51:26Z</dcterms:created>
  <dcterms:modified xsi:type="dcterms:W3CDTF">2026-04-20T14:22:32Z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