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Sommerbetreuung_2026_online\"/>
    </mc:Choice>
  </mc:AlternateContent>
  <xr:revisionPtr revIDLastSave="0" documentId="13_ncr:1_{59301419-2366-47F3-9565-26A2955B6E57}" xr6:coauthVersionLast="47" xr6:coauthVersionMax="47" xr10:uidLastSave="{00000000-0000-0000-0000-000000000000}"/>
  <workbookProtection workbookAlgorithmName="SHA-512" workbookHashValue="RNXTBtfP+E3c8NMUBZajnlgE1zF6FSlbodtH7TRs0eIejqxRknTG+4ebmV1hAHKu2iLHO3oiMK7cksCaEzC5sQ==" workbookSaltValue="GRPd+MkGzM30wCidM0y7CA==" workbookSpinCount="100000" lockStructure="1"/>
  <bookViews>
    <workbookView xWindow="28680" yWindow="-120" windowWidth="29040" windowHeight="17640" xr2:uid="{00000000-000D-0000-FFFF-FFFF00000000}"/>
  </bookViews>
  <sheets>
    <sheet name="Istruzioni" sheetId="9" r:id="rId1"/>
    <sheet name="Secondarie di primo grado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D21" i="4"/>
  <c r="D20" i="4"/>
  <c r="DM2" i="12" s="1"/>
  <c r="FM2" i="12"/>
  <c r="FI2" i="12"/>
  <c r="FG2" i="12"/>
  <c r="FE2" i="12"/>
  <c r="FD2" i="12"/>
  <c r="FC2" i="12"/>
  <c r="FB2" i="12"/>
  <c r="FA2" i="12"/>
  <c r="EZ2" i="12"/>
  <c r="EY2" i="12"/>
  <c r="EX2" i="12"/>
  <c r="EW2" i="12"/>
  <c r="EV2" i="12"/>
  <c r="EU2" i="12"/>
  <c r="ET2" i="12"/>
  <c r="ES2" i="12"/>
  <c r="ER2" i="12"/>
  <c r="EP2" i="12"/>
  <c r="EO2" i="12"/>
  <c r="EN2" i="12"/>
  <c r="EM2" i="12"/>
  <c r="EL2" i="12"/>
  <c r="EK2" i="12"/>
  <c r="EJ2" i="12"/>
  <c r="EI2" i="12"/>
  <c r="EH2" i="12"/>
  <c r="EG2" i="12"/>
  <c r="EF2" i="12"/>
  <c r="EE2" i="12"/>
  <c r="ED2" i="12"/>
  <c r="EC2" i="12"/>
  <c r="EB2" i="12"/>
  <c r="EA2" i="12"/>
  <c r="DZ2" i="12"/>
  <c r="DY2" i="12"/>
  <c r="DX2" i="12"/>
  <c r="DU2" i="12"/>
  <c r="DT2" i="12"/>
  <c r="DS2" i="12"/>
  <c r="DR2" i="12"/>
  <c r="DQ2" i="12"/>
  <c r="DP2" i="12"/>
  <c r="DO2" i="12"/>
  <c r="DN2" i="12"/>
  <c r="DL2" i="12"/>
  <c r="DK2" i="12"/>
  <c r="DJ2" i="12"/>
  <c r="DI2" i="12"/>
  <c r="DH2" i="12"/>
  <c r="DG2" i="12"/>
  <c r="DF2" i="12"/>
  <c r="DE2" i="12"/>
  <c r="DD2" i="12"/>
  <c r="DC2" i="12"/>
  <c r="DB2" i="12"/>
  <c r="DA2" i="12"/>
  <c r="CZ2" i="12"/>
  <c r="CY2" i="12"/>
  <c r="CX2" i="12"/>
  <c r="CW2" i="12"/>
  <c r="CV2" i="12"/>
  <c r="CU2" i="12"/>
  <c r="CT2" i="12"/>
  <c r="CS2" i="12"/>
  <c r="CR2" i="12"/>
  <c r="CQ2" i="12"/>
  <c r="CP2" i="12"/>
  <c r="CO2" i="12"/>
  <c r="CN2" i="12"/>
  <c r="CM2" i="12"/>
  <c r="CL2" i="12"/>
  <c r="CK2" i="12"/>
  <c r="CJ2" i="12"/>
  <c r="CI2" i="12"/>
  <c r="CH2" i="12"/>
  <c r="CG2" i="12"/>
  <c r="CF2" i="12"/>
  <c r="CE2" i="12"/>
  <c r="CD2" i="12"/>
  <c r="CC2" i="12"/>
  <c r="CB2" i="12"/>
  <c r="CA2" i="12"/>
  <c r="BZ2" i="12"/>
  <c r="BY2" i="12"/>
  <c r="BX2" i="12"/>
  <c r="BW2" i="12"/>
  <c r="BV2" i="12"/>
  <c r="BU2" i="12"/>
  <c r="BT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F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R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C2" i="12"/>
  <c r="B2" i="12"/>
  <c r="A2" i="12"/>
  <c r="H47" i="4"/>
  <c r="H37" i="4"/>
  <c r="J21" i="4"/>
  <c r="G33" i="4"/>
  <c r="P21" i="4" l="1"/>
  <c r="O21" i="4"/>
  <c r="M20" i="4"/>
  <c r="N20" i="4"/>
  <c r="O20" i="4"/>
  <c r="P20" i="4"/>
  <c r="K21" i="4"/>
  <c r="K20" i="4"/>
  <c r="I21" i="4"/>
  <c r="I20" i="4"/>
  <c r="G21" i="4"/>
  <c r="F21" i="4"/>
  <c r="E21" i="4"/>
  <c r="DW2" i="12"/>
  <c r="B21" i="4"/>
  <c r="DV2" i="12" s="1"/>
  <c r="I11" i="4" l="1"/>
  <c r="I12" i="4"/>
  <c r="I13" i="4"/>
  <c r="I14" i="4"/>
  <c r="I15" i="4"/>
  <c r="I16" i="4"/>
  <c r="I17" i="4"/>
  <c r="I18" i="4"/>
  <c r="I19" i="4"/>
  <c r="I10" i="4"/>
  <c r="D10" i="4" l="1"/>
  <c r="N11" i="4" l="1"/>
  <c r="N12" i="4"/>
  <c r="N13" i="4"/>
  <c r="N14" i="4"/>
  <c r="N15" i="4"/>
  <c r="N16" i="4"/>
  <c r="N17" i="4"/>
  <c r="N18" i="4"/>
  <c r="N19" i="4"/>
  <c r="N10" i="4"/>
  <c r="D11" i="4"/>
  <c r="D12" i="4"/>
  <c r="D13" i="4"/>
  <c r="B48" i="4" l="1"/>
  <c r="EQ2" i="12" s="1"/>
  <c r="D15" i="4"/>
  <c r="D16" i="4"/>
  <c r="D17" i="4"/>
  <c r="D18" i="4"/>
  <c r="D19" i="4"/>
  <c r="H33" i="4" l="1"/>
  <c r="D14" i="4" l="1"/>
  <c r="H39" i="4"/>
  <c r="K11" i="4"/>
  <c r="K12" i="4"/>
  <c r="K13" i="4"/>
  <c r="K14" i="4"/>
  <c r="K15" i="4"/>
  <c r="K16" i="4"/>
  <c r="K17" i="4"/>
  <c r="K18" i="4"/>
  <c r="K19" i="4"/>
  <c r="K10" i="4"/>
  <c r="O12" i="4"/>
  <c r="O13" i="4"/>
  <c r="O14" i="4"/>
  <c r="O15" i="4"/>
  <c r="O16" i="4"/>
  <c r="O17" i="4"/>
  <c r="O18" i="4"/>
  <c r="O19" i="4"/>
  <c r="O11" i="4"/>
  <c r="O10" i="4"/>
  <c r="P17" i="4" l="1"/>
  <c r="P13" i="4"/>
  <c r="P10" i="4"/>
  <c r="P16" i="4"/>
  <c r="P12" i="4"/>
  <c r="P19" i="4"/>
  <c r="P15" i="4"/>
  <c r="P11" i="4"/>
  <c r="P18" i="4"/>
  <c r="P14" i="4"/>
  <c r="M15" i="4"/>
  <c r="M18" i="4"/>
  <c r="G35" i="4"/>
  <c r="M17" i="4"/>
  <c r="M13" i="4"/>
  <c r="M19" i="4"/>
  <c r="M16" i="4"/>
  <c r="M11" i="4"/>
  <c r="M14" i="4"/>
  <c r="M12" i="4"/>
  <c r="M10" i="4"/>
  <c r="H35" i="4" l="1"/>
  <c r="G34" i="4"/>
  <c r="B40" i="4"/>
  <c r="B25" i="4"/>
  <c r="H38" i="4" s="1"/>
  <c r="FF2" i="12" s="1"/>
  <c r="B50" i="4" l="1"/>
  <c r="FJ2" i="12" s="1"/>
  <c r="H36" i="4"/>
  <c r="H34" i="4"/>
  <c r="H40" i="4" l="1"/>
  <c r="FH2" i="12" s="1"/>
  <c r="H50" i="4" l="1"/>
  <c r="FK2" i="12" s="1"/>
  <c r="B52" i="4" l="1"/>
  <c r="FL2" i="12" s="1"/>
  <c r="B56" i="4" l="1"/>
  <c r="B57" i="4" s="1"/>
  <c r="FN2" i="12" s="1"/>
  <c r="B55" i="4"/>
  <c r="B58" i="4" s="1"/>
  <c r="FO2" i="12" s="1"/>
</calcChain>
</file>

<file path=xl/sharedStrings.xml><?xml version="1.0" encoding="utf-8"?>
<sst xmlns="http://schemas.openxmlformats.org/spreadsheetml/2006/main" count="390" uniqueCount="379">
  <si>
    <t>vollständig ausgefüllt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</si>
  <si>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</si>
  <si>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</si>
  <si>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</si>
  <si>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</si>
  <si>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</si>
  <si>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</si>
  <si>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</si>
  <si>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</si>
  <si>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</si>
  <si>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</si>
  <si>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</si>
  <si>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</si>
  <si>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</si>
  <si>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</si>
  <si>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</si>
  <si>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</si>
  <si>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</si>
  <si>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</si>
  <si>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</si>
  <si>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</si>
  <si>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</si>
  <si>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</si>
  <si>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</si>
  <si>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</si>
  <si>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</si>
  <si>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</si>
  <si>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</si>
  <si>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</si>
  <si>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</si>
  <si>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</si>
  <si>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</si>
  <si>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</si>
  <si>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</si>
  <si>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</si>
  <si>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</si>
  <si>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</si>
  <si>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</si>
  <si>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</si>
  <si>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</si>
  <si>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</si>
  <si>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</si>
  <si>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</si>
  <si>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</si>
  <si>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</si>
  <si>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</si>
  <si>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</si>
  <si>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</si>
  <si>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</si>
  <si>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</si>
  <si>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</si>
  <si>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</si>
  <si>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</si>
  <si>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</si>
  <si>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</si>
  <si>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</si>
  <si>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</si>
  <si>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</si>
  <si>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</si>
  <si>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</si>
  <si>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</si>
  <si>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</si>
  <si>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</si>
  <si>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</si>
  <si>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</si>
  <si>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</si>
  <si>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</si>
  <si>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</si>
  <si>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</si>
  <si>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</si>
  <si>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</si>
  <si>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</si>
  <si>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</si>
  <si>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</si>
  <si>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</si>
  <si>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</si>
  <si>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</si>
  <si>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</si>
  <si>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</si>
  <si>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</si>
  <si>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</si>
  <si>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</si>
  <si>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</si>
  <si>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</si>
  <si>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</si>
  <si>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</si>
  <si>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</si>
  <si>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</si>
  <si>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</si>
  <si>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</si>
  <si>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</si>
  <si>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</si>
  <si>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</si>
  <si>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</si>
  <si>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</si>
  <si>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</si>
  <si>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</si>
  <si>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</si>
  <si>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</si>
  <si>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</si>
  <si>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</si>
  <si>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</si>
  <si>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</si>
  <si>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</si>
  <si>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</si>
  <si>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</si>
  <si>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</si>
  <si>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</si>
  <si>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</si>
  <si>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</si>
  <si>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</si>
  <si>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</si>
  <si>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</si>
  <si>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</si>
  <si>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</si>
  <si>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</si>
  <si>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</si>
  <si>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Vorschuss 50%</t>
  </si>
  <si>
    <t>Vorschuss 80%</t>
  </si>
  <si>
    <t>Come si chiama il tuo progetto?</t>
  </si>
  <si>
    <t>Come si chiama il tuo ente?</t>
  </si>
  <si>
    <t>Luogo del progetto/Comune</t>
  </si>
  <si>
    <t>Periodo 2026</t>
  </si>
  <si>
    <t>Giorni di assistenza</t>
  </si>
  <si>
    <t>In quanti giorni della settimana viene offerto il pranzo?</t>
  </si>
  <si>
    <t>Quante ore di assistenza prevede il progetto in questa settimana?</t>
  </si>
  <si>
    <r>
      <t xml:space="preserve">Quanti bambini si sono iscritti in questa settimana? </t>
    </r>
    <r>
      <rPr>
        <sz val="11"/>
        <color theme="1"/>
        <rFont val="Calibri"/>
        <family val="2"/>
        <scheme val="minor"/>
      </rPr>
      <t xml:space="preserve">(Esclusi i bambini con </t>
    </r>
    <r>
      <rPr>
        <u/>
        <sz val="11"/>
        <color theme="1"/>
        <rFont val="Calibri"/>
        <family val="2"/>
        <scheme val="minor"/>
      </rPr>
      <t>disabilità</t>
    </r>
    <r>
      <rPr>
        <sz val="11"/>
        <color theme="1"/>
        <rFont val="Calibri"/>
        <family val="2"/>
        <scheme val="minor"/>
      </rPr>
      <t>)</t>
    </r>
  </si>
  <si>
    <r>
      <t>Inserire i valori MANUALMENTE</t>
    </r>
    <r>
      <rPr>
        <sz val="14"/>
        <color theme="1"/>
        <rFont val="Calibri"/>
        <family val="2"/>
        <scheme val="minor"/>
      </rPr>
      <t xml:space="preserve"> (non copiare/incollare!)</t>
    </r>
  </si>
  <si>
    <r>
      <t xml:space="preserve">A quanto ammonta la quota standard di partecipazione? </t>
    </r>
    <r>
      <rPr>
        <sz val="11"/>
        <color theme="1"/>
        <rFont val="Calibri"/>
        <family val="2"/>
        <scheme val="minor"/>
      </rPr>
      <t>Eventuali agevolazioni, ad esempio per fratelli o sorelle, non devono essere indicate qui</t>
    </r>
  </si>
  <si>
    <t>Personale di assistenza riconosciuto</t>
  </si>
  <si>
    <t>Quanti bambini con disabilità sono iscritti?</t>
  </si>
  <si>
    <t>A quanto ammonta la quota di partecipazione per i bambini con disabilità?</t>
  </si>
  <si>
    <t>Bambini con disabilità (legge 104)</t>
  </si>
  <si>
    <t>settimana 1</t>
  </si>
  <si>
    <t xml:space="preserve">settimana 2 </t>
  </si>
  <si>
    <t>settimana 3</t>
  </si>
  <si>
    <t>settimana 4</t>
  </si>
  <si>
    <t>settimana 5</t>
  </si>
  <si>
    <t>settimana 6</t>
  </si>
  <si>
    <t>settimana 7</t>
  </si>
  <si>
    <t>settimana 8</t>
  </si>
  <si>
    <t>settimana 9</t>
  </si>
  <si>
    <t>settimana 10</t>
  </si>
  <si>
    <t>Rapporto di assistenza ammissibile</t>
  </si>
  <si>
    <t>Preparazione e follow-up</t>
  </si>
  <si>
    <t>Gruppi totali</t>
  </si>
  <si>
    <t>Rapporto per direzione pedagogica</t>
  </si>
  <si>
    <t>Entrate ammesse</t>
  </si>
  <si>
    <t>personale di assistenza totale</t>
  </si>
  <si>
    <t>ore/personale di assistenza/settimana</t>
  </si>
  <si>
    <t>a bambino/settimana</t>
  </si>
  <si>
    <t>Direzione pedagogica</t>
  </si>
  <si>
    <t>Personale di assistenza</t>
  </si>
  <si>
    <t xml:space="preserve">Personale per assistenza di bambini con disabilitá </t>
  </si>
  <si>
    <t>Tasso di sostituzione del personale</t>
  </si>
  <si>
    <t>Costi di ristorazione</t>
  </si>
  <si>
    <t>Costi residui (escluse spese di locazione)</t>
  </si>
  <si>
    <t>Spese di locazione</t>
  </si>
  <si>
    <t>Contributi Comune/Comunitá comprensoriale</t>
  </si>
  <si>
    <t xml:space="preserve">Sponsorizzazioni </t>
  </si>
  <si>
    <t>Altre entrate</t>
  </si>
  <si>
    <t>Quote di partecipazione (effettive)</t>
  </si>
  <si>
    <t>Mezzi propri</t>
  </si>
  <si>
    <t>Settimane totali del progetto</t>
  </si>
  <si>
    <t>PIANO DI FINANZIAMENTO</t>
  </si>
  <si>
    <t>ENTRATE TOTALI</t>
  </si>
  <si>
    <t>Totale</t>
  </si>
  <si>
    <t>Inserire qui le USCITE TOTALI previste del progetto</t>
  </si>
  <si>
    <t>Differenza uscite - entrate</t>
  </si>
  <si>
    <t>Importo contributo richiesto</t>
  </si>
  <si>
    <t>È stato richiesto un anticipo nella domanda?</t>
  </si>
  <si>
    <t>Anticipo 50%</t>
  </si>
  <si>
    <t>Anticipo 80%</t>
  </si>
  <si>
    <t xml:space="preserve">Personale assistenza bambini con disabilitá </t>
  </si>
  <si>
    <t>Quota personale "jolly"</t>
  </si>
  <si>
    <t>COSTI AMMISSIBILI &amp; ENTRATE AMMESSE</t>
  </si>
  <si>
    <t>Costi ammissibili</t>
  </si>
  <si>
    <t>Tariffa oraria/ forfettaria</t>
  </si>
  <si>
    <t>Ore</t>
  </si>
  <si>
    <t>Valore calcolato</t>
  </si>
  <si>
    <t>Quote di partecipazione ammissibili</t>
  </si>
  <si>
    <t>Contributo basato sui costi ammissibili</t>
  </si>
  <si>
    <t>Prego selezionare</t>
  </si>
  <si>
    <t>Istruzioni per la compilazione</t>
  </si>
  <si>
    <t>Per garantire un processo fluido ed efficiente nella compilazione dell’allegato, vi chiediamo di prestare attenzione ai seguenti punti:</t>
  </si>
  <si>
    <r>
      <t xml:space="preserve">Si prega di </t>
    </r>
    <r>
      <rPr>
        <b/>
        <sz val="11"/>
        <color theme="1"/>
        <rFont val="Calibri"/>
        <family val="2"/>
        <scheme val="minor"/>
      </rPr>
      <t>inserire</t>
    </r>
    <r>
      <rPr>
        <sz val="11"/>
        <color theme="1"/>
        <rFont val="Calibri"/>
        <family val="2"/>
        <scheme val="minor"/>
      </rPr>
      <t xml:space="preserve"> i </t>
    </r>
    <r>
      <rPr>
        <b/>
        <sz val="11"/>
        <color theme="1"/>
        <rFont val="Calibri"/>
        <family val="2"/>
        <scheme val="minor"/>
      </rPr>
      <t>valori manualmente</t>
    </r>
    <r>
      <rPr>
        <sz val="11"/>
        <color theme="1"/>
        <rFont val="Calibri"/>
        <family val="2"/>
        <scheme val="minor"/>
      </rPr>
      <t>, senza copiare e incollare.</t>
    </r>
  </si>
  <si>
    <r>
      <t xml:space="preserve">Possono essere compilati solo i </t>
    </r>
    <r>
      <rPr>
        <b/>
        <u/>
        <sz val="11"/>
        <color theme="1"/>
        <rFont val="Calibri"/>
        <family val="2"/>
        <scheme val="minor"/>
      </rPr>
      <t>campi</t>
    </r>
    <r>
      <rPr>
        <sz val="11"/>
        <color theme="1"/>
        <rFont val="Calibri"/>
        <family val="2"/>
        <scheme val="minor"/>
      </rPr>
      <t xml:space="preserve"> evidenziati in </t>
    </r>
    <r>
      <rPr>
        <b/>
        <u/>
        <sz val="11"/>
        <color theme="1"/>
        <rFont val="Calibri"/>
        <family val="2"/>
        <scheme val="minor"/>
      </rPr>
      <t>giallo</t>
    </r>
    <r>
      <rPr>
        <sz val="11"/>
        <color theme="1"/>
        <rFont val="Calibri"/>
        <family val="2"/>
        <scheme val="minor"/>
      </rPr>
      <t xml:space="preserve">. </t>
    </r>
  </si>
  <si>
    <t>Quota di partecipazione Standard</t>
  </si>
  <si>
    <t>In questo campo deve essere inserita la quota di partecipazione standard, indipendentemente dal fatto che alcuni partecipanti paghino una tariffa diversa (ad esempio: in caso di riduzione della tariffa per fratelli, qui deve essere indicata la quota di partecipazione standard prevista per ciascun bambino).</t>
  </si>
  <si>
    <t>Se nella quota di partecipazione standard viene inserito un importo superiore a 120,00 € per bambino, apparirà una finestra pop-up di avviso. Per proseguire con il valore inserito, è necessario cliccare su 'Sì'.</t>
  </si>
  <si>
    <r>
      <rPr>
        <b/>
        <sz val="11"/>
        <color theme="1"/>
        <rFont val="Calibri"/>
        <family val="2"/>
        <scheme val="minor"/>
      </rPr>
      <t>Entrate: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quote di partecipazione (effettive)</t>
    </r>
    <r>
      <rPr>
        <sz val="11"/>
        <color theme="1"/>
        <rFont val="Calibri"/>
        <family val="2"/>
        <scheme val="minor"/>
      </rPr>
      <t xml:space="preserve">: qui va indicata la somma di tutte le quote di partecipazione effetivamente percepite, incluse eventuali riduzioni. </t>
    </r>
  </si>
  <si>
    <r>
      <rPr>
        <b/>
        <sz val="11"/>
        <color theme="1"/>
        <rFont val="Calibri"/>
        <family val="2"/>
        <scheme val="minor"/>
      </rPr>
      <t xml:space="preserve">Contributo: </t>
    </r>
    <r>
      <rPr>
        <sz val="11"/>
        <color theme="1"/>
        <rFont val="Calibri"/>
        <family val="2"/>
        <scheme val="minor"/>
      </rPr>
      <t>se le entrate superano i costi, non può essere assegnato alcun contributo.</t>
    </r>
  </si>
  <si>
    <t>Nota generale</t>
  </si>
  <si>
    <r>
      <t xml:space="preserve">L'importo effettivo del contributo sarà determinato solo </t>
    </r>
    <r>
      <rPr>
        <b/>
        <u/>
        <sz val="12"/>
        <color theme="1"/>
        <rFont val="Calibri"/>
        <family val="2"/>
        <scheme val="minor"/>
      </rPr>
      <t>dopo la verifica e l'elaborazione della domanda</t>
    </r>
    <r>
      <rPr>
        <b/>
        <sz val="12"/>
        <color theme="1"/>
        <rFont val="Calibri"/>
        <family val="2"/>
        <scheme val="minor"/>
      </rPr>
      <t xml:space="preserve"> e sarà successivamente </t>
    </r>
    <r>
      <rPr>
        <b/>
        <u/>
        <sz val="12"/>
        <color theme="1"/>
        <rFont val="Calibri"/>
        <family val="2"/>
        <scheme val="minor"/>
      </rPr>
      <t>concesso</t>
    </r>
    <r>
      <rPr>
        <b/>
        <sz val="12"/>
        <color theme="1"/>
        <rFont val="Calibri"/>
        <family val="2"/>
        <scheme val="minor"/>
      </rPr>
      <t xml:space="preserve"> con </t>
    </r>
    <r>
      <rPr>
        <b/>
        <u/>
        <sz val="12"/>
        <color theme="1"/>
        <rFont val="Calibri"/>
        <family val="2"/>
        <scheme val="minor"/>
      </rPr>
      <t>decreto della direttrice di dipartimento</t>
    </r>
    <r>
      <rPr>
        <b/>
        <sz val="12"/>
        <color theme="1"/>
        <rFont val="Calibri"/>
        <family val="2"/>
        <scheme val="minor"/>
      </rPr>
      <t>.</t>
    </r>
  </si>
  <si>
    <t>Ore / tariffa forfettaria: non devono essere superati i valori massimi stabiliti dalla delibera n. 170/2026.</t>
  </si>
  <si>
    <t>Tutti i riferimenti alle disposizioni legislative, nonché le FAQ e i contatti, sono disponibili sul sito web dell'Agenzia per la Famiglia.</t>
  </si>
  <si>
    <t xml:space="preserve">Totale costi ammissibili </t>
  </si>
  <si>
    <t>Progetto per ragazzi delle scuole</t>
  </si>
  <si>
    <t xml:space="preserve">SECONDARIE DI PRIMO GRADO 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</si>
  <si>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</si>
  <si>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</si>
  <si>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</si>
  <si>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</si>
  <si>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</si>
  <si>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</si>
  <si>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</si>
  <si>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</si>
  <si>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</si>
  <si>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</si>
  <si>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</si>
  <si>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</si>
  <si>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</si>
  <si>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</si>
  <si>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</si>
  <si>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</si>
  <si>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</si>
  <si>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</si>
  <si>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</si>
  <si>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</si>
  <si>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</si>
  <si>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</si>
  <si>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</si>
  <si>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</si>
  <si>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</si>
  <si>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</si>
  <si>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</si>
  <si>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</si>
  <si>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</si>
  <si>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</si>
  <si>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</si>
  <si>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</si>
  <si>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</si>
  <si>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</si>
  <si>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</si>
  <si>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</si>
  <si>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</si>
  <si>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</si>
  <si>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</si>
  <si>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</si>
  <si>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</si>
  <si>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</si>
  <si>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</si>
  <si>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</si>
  <si>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</si>
  <si>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</si>
  <si>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</si>
  <si>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</si>
  <si>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</si>
  <si>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</si>
  <si>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</si>
  <si>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</si>
  <si>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</si>
  <si>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</si>
  <si>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</si>
  <si>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</si>
  <si>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</si>
  <si>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</si>
  <si>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</si>
  <si>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</si>
  <si>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</si>
  <si>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</si>
  <si>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</si>
  <si>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</si>
  <si>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</si>
  <si>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</si>
  <si>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</si>
  <si>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</si>
  <si>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</si>
  <si>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</si>
  <si>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</si>
  <si>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</si>
  <si>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</si>
  <si>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</si>
  <si>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</si>
  <si>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</si>
  <si>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</si>
  <si>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</si>
  <si>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</si>
  <si>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</si>
  <si>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</si>
  <si>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</si>
  <si>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</si>
  <si>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</si>
  <si>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</si>
  <si>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</si>
  <si>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</si>
  <si>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</si>
  <si>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</si>
  <si>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</si>
  <si>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</si>
  <si>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</si>
  <si>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</si>
  <si>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</si>
  <si>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</si>
  <si>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</si>
  <si>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</si>
  <si>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</si>
  <si>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</si>
  <si>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</si>
  <si>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</si>
  <si>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</si>
  <si>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</si>
  <si>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</si>
  <si>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</si>
  <si>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</si>
  <si>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</si>
  <si>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</si>
  <si>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</si>
  <si>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</si>
  <si>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</si>
  <si>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</si>
  <si>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</si>
  <si>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</si>
  <si>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</si>
  <si>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Giorni assistenza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</si>
  <si>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</si>
  <si>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</si>
  <si>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</si>
  <si>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</si>
  <si>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</si>
  <si>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</si>
  <si>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</si>
  <si>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</si>
  <si>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</si>
  <si>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</si>
  <si>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</si>
  <si>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</si>
  <si>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</si>
  <si>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</si>
  <si>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</si>
  <si>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</si>
  <si>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</si>
  <si>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</si>
  <si>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</si>
  <si>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</si>
  <si>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</si>
  <si>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</si>
  <si>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</si>
  <si>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</si>
  <si>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</si>
  <si>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</si>
  <si>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</si>
  <si>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</si>
  <si>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</si>
  <si>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</si>
  <si>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</si>
  <si>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</si>
  <si>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</si>
  <si>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</si>
  <si>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</si>
  <si>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</si>
  <si>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</si>
  <si>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</si>
  <si>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</si>
  <si>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</si>
  <si>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Anticipo richiesto</t>
  </si>
  <si>
    <t>settimana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</si>
  <si>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</si>
  <si>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</si>
  <si>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</si>
  <si>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</si>
  <si>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</si>
  <si>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</si>
  <si>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</si>
  <si>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</si>
  <si>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</si>
  <si>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</si>
  <si>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</si>
  <si>
    <r>
      <t xml:space="preserve">Per i </t>
    </r>
    <r>
      <rPr>
        <b/>
        <sz val="12"/>
        <color rgb="FFFF0000"/>
        <rFont val="Calibri"/>
        <family val="2"/>
        <scheme val="minor"/>
      </rPr>
      <t>gruppi misti</t>
    </r>
    <r>
      <rPr>
        <sz val="12"/>
        <color theme="1"/>
        <rFont val="Calibri"/>
        <family val="2"/>
        <scheme val="minor"/>
      </rPr>
      <t xml:space="preserve"> si applica l’</t>
    </r>
    <r>
      <rPr>
        <b/>
        <i/>
        <sz val="12"/>
        <color theme="1"/>
        <rFont val="Calibri"/>
        <family val="2"/>
        <scheme val="minor"/>
      </rPr>
      <t>Allegato A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del livello educativo più giovane</t>
    </r>
    <r>
      <rPr>
        <sz val="12"/>
        <color theme="1"/>
        <rFont val="Calibri"/>
        <family val="2"/>
        <scheme val="minor"/>
      </rPr>
      <t>, ad esempio per gruppi misti tra età prescolare e primaria si applica l’</t>
    </r>
    <r>
      <rPr>
        <i/>
        <sz val="12"/>
        <color theme="1"/>
        <rFont val="Calibri"/>
        <family val="2"/>
        <scheme val="minor"/>
      </rPr>
      <t>Allegato A per l’età prescolare</t>
    </r>
    <r>
      <rPr>
        <sz val="12"/>
        <color theme="1"/>
        <rFont val="Calibri"/>
        <family val="2"/>
        <scheme val="minor"/>
      </rPr>
      <t xml:space="preserve"> (Delibera n. 170/2026, paragrafo 3.2).</t>
    </r>
  </si>
  <si>
    <r>
      <t xml:space="preserve">La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(inizio/fine) deve essere inserita nel seguente formato: </t>
    </r>
    <r>
      <rPr>
        <b/>
        <sz val="11"/>
        <color theme="1"/>
        <rFont val="Calibri"/>
        <family val="2"/>
        <scheme val="minor"/>
      </rPr>
      <t>GG/MM/AAAA (italiano) o GG.MM.AAAA (tedesco)</t>
    </r>
  </si>
  <si>
    <t>Inserire qui la data di inizio della settimana di assistenza. (Formato GG.MM.AAAA oppure GG/MM/AAAA)</t>
  </si>
  <si>
    <t>Inserire qui la data di fine della settimana di assistenza. Formato (Formato GG.MM.AAAA oppure GG/MM/AAAA)</t>
  </si>
  <si>
    <t>BEZIRKSGEMEINSCHAFT BURGGRAFENAMT - COMUNITÀ COMPRENSORIALE BURGRAVIATO</t>
  </si>
  <si>
    <t>BEZIRKSGEMEINSCHAFT SALTEN - SCHLERN - COMUNITÀ COMPRENSORIALE DI SALTO - SCILIAR</t>
  </si>
  <si>
    <t>BEZIRKSGEMEINSCHAFT ÜBERETSCH - UNTERLAND - COMUNITÀ COMPRENSORIALE OLTRADIGE - BASSA ATESINA</t>
  </si>
  <si>
    <t>BEZIRKSGEMEINSCHAFT VINSCHGAU - COMUNITÀ COMPRENSORIALE VAL VENOSTA</t>
  </si>
  <si>
    <t>BEZIRKSGEMEINSCHAFT EISACKTAL - COMUNITÀ COMPRENSORIALE VALLE ISARCO</t>
  </si>
  <si>
    <t>BEZIRKSGEMEINSCHAFT PUSTERTAL - COMUNITÀ COMPRENSORIALE VALLE PUSTERIA</t>
  </si>
  <si>
    <t>BEZIRKSGEMEINSCHAFT WIPPTAL - COMUNITÀ COMPRENSORIALE WIPPTAL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</si>
</sst>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#,##0.00\ &quot;€&quot;"/>
    <numFmt numFmtId="167" formatCode="_-* #,##0.00\ [$€-407]_-;\-* #,##0.00\ [$€-407]_-;_-* &quot;-&quot;??\ [$€-407]_-;_-@_-"/>
    <numFmt numFmtId="168" formatCode="[$-F800]dddd&quot;, &quot;mmmm\ dd&quot;, &quot;yyyy"/>
    <numFmt numFmtId="169" formatCode="_-* #,##0.00&quot; €&quot;_-;\-* #,##0.00&quot; €&quot;_-;_-* \-??&quot; €&quot;_-;_-@_-"/>
    <numFmt numFmtId="170" formatCode="_-* #,##0.00\ [$€-407]_-;\-* #,##0.00\ [$€-407]_-;_-* \-??\ [$€-407]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color rgb="FFFFFFFF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1F4E79"/>
        <bgColor rgb="FF003366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207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7" xfId="1" applyFont="1" applyFill="1" applyBorder="1" applyProtection="1"/>
    <xf numFmtId="0" fontId="14" fillId="0" borderId="0" xfId="3" applyProtection="1"/>
    <xf numFmtId="44" fontId="3" fillId="2" borderId="28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1" xfId="0" applyFill="1" applyBorder="1" applyProtection="1">
      <protection locked="0"/>
    </xf>
    <xf numFmtId="44" fontId="0" fillId="8" borderId="11" xfId="1" applyFont="1" applyFill="1" applyBorder="1" applyProtection="1">
      <protection locked="0"/>
    </xf>
    <xf numFmtId="165" fontId="0" fillId="8" borderId="11" xfId="0" applyNumberFormat="1" applyFill="1" applyBorder="1" applyAlignment="1" applyProtection="1">
      <alignment horizontal="center"/>
      <protection locked="0"/>
    </xf>
    <xf numFmtId="0" fontId="0" fillId="8" borderId="39" xfId="0" applyFill="1" applyBorder="1" applyProtection="1">
      <protection locked="0"/>
    </xf>
    <xf numFmtId="44" fontId="0" fillId="8" borderId="54" xfId="1" applyFont="1" applyFill="1" applyBorder="1" applyProtection="1">
      <protection locked="0"/>
    </xf>
    <xf numFmtId="44" fontId="0" fillId="8" borderId="55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68" xfId="1" applyNumberFormat="1" applyFont="1" applyFill="1" applyBorder="1" applyProtection="1"/>
    <xf numFmtId="0" fontId="0" fillId="8" borderId="75" xfId="0" applyFill="1" applyBorder="1" applyAlignment="1" applyProtection="1">
      <alignment horizontal="center"/>
      <protection locked="0"/>
    </xf>
    <xf numFmtId="167" fontId="0" fillId="8" borderId="1" xfId="1" applyNumberFormat="1" applyFont="1" applyFill="1" applyBorder="1" applyProtection="1">
      <protection locked="0"/>
    </xf>
    <xf numFmtId="0" fontId="14" fillId="0" borderId="0" xfId="3" applyBorder="1" applyAlignment="1" applyProtection="1">
      <alignment vertical="center"/>
    </xf>
    <xf numFmtId="0" fontId="23" fillId="10" borderId="83" xfId="4" applyFont="1" applyFill="1" applyBorder="1" applyAlignment="1">
      <alignment horizontal="center" vertical="center" wrapText="1"/>
    </xf>
    <xf numFmtId="0" fontId="22" fillId="0" borderId="0" xfId="4"/>
    <xf numFmtId="0" fontId="24" fillId="0" borderId="83" xfId="4" applyFont="1" applyBorder="1"/>
    <xf numFmtId="168" fontId="24" fillId="0" borderId="83" xfId="4" applyNumberFormat="1" applyFont="1" applyBorder="1"/>
    <xf numFmtId="169" fontId="24" fillId="0" borderId="83" xfId="4" applyNumberFormat="1" applyFont="1" applyBorder="1"/>
    <xf numFmtId="9" fontId="24" fillId="0" borderId="83" xfId="4" applyNumberFormat="1" applyFont="1" applyBorder="1"/>
    <xf numFmtId="170" fontId="24" fillId="0" borderId="83" xfId="4" applyNumberFormat="1" applyFont="1" applyBorder="1"/>
    <xf numFmtId="164" fontId="24" fillId="0" borderId="83" xfId="4" applyNumberFormat="1" applyFont="1" applyBorder="1"/>
    <xf numFmtId="0" fontId="0" fillId="8" borderId="84" xfId="0" applyFill="1" applyBorder="1" applyProtection="1">
      <protection locked="0"/>
    </xf>
    <xf numFmtId="44" fontId="0" fillId="8" borderId="84" xfId="1" applyFont="1" applyFill="1" applyBorder="1" applyProtection="1">
      <protection locked="0"/>
    </xf>
    <xf numFmtId="0" fontId="0" fillId="8" borderId="85" xfId="0" applyFill="1" applyBorder="1" applyProtection="1">
      <protection locked="0"/>
    </xf>
    <xf numFmtId="44" fontId="0" fillId="8" borderId="86" xfId="1" applyFont="1" applyFill="1" applyBorder="1" applyProtection="1">
      <protection locked="0"/>
    </xf>
    <xf numFmtId="0" fontId="0" fillId="0" borderId="56" xfId="0" applyBorder="1"/>
    <xf numFmtId="0" fontId="0" fillId="0" borderId="71" xfId="0" applyBorder="1"/>
    <xf numFmtId="0" fontId="0" fillId="5" borderId="0" xfId="0" applyFill="1"/>
    <xf numFmtId="0" fontId="0" fillId="0" borderId="57" xfId="0" applyBorder="1"/>
    <xf numFmtId="0" fontId="0" fillId="3" borderId="58" xfId="0" applyFill="1" applyBorder="1"/>
    <xf numFmtId="164" fontId="0" fillId="3" borderId="59" xfId="0" applyNumberFormat="1" applyFill="1" applyBorder="1" applyAlignment="1">
      <alignment wrapText="1"/>
    </xf>
    <xf numFmtId="0" fontId="0" fillId="5" borderId="56" xfId="0" applyFill="1" applyBorder="1"/>
    <xf numFmtId="0" fontId="0" fillId="3" borderId="76" xfId="0" applyFill="1" applyBorder="1"/>
    <xf numFmtId="166" fontId="0" fillId="3" borderId="27" xfId="0" applyNumberFormat="1" applyFill="1" applyBorder="1" applyAlignment="1">
      <alignment wrapText="1"/>
    </xf>
    <xf numFmtId="0" fontId="0" fillId="0" borderId="7" xfId="0" applyBorder="1"/>
    <xf numFmtId="0" fontId="0" fillId="0" borderId="74" xfId="0" applyBorder="1"/>
    <xf numFmtId="0" fontId="0" fillId="3" borderId="72" xfId="0" applyFill="1" applyBorder="1"/>
    <xf numFmtId="0" fontId="1" fillId="7" borderId="37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57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56" xfId="0" applyFont="1" applyFill="1" applyBorder="1"/>
    <xf numFmtId="0" fontId="1" fillId="0" borderId="64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57" xfId="0" applyFill="1" applyBorder="1"/>
    <xf numFmtId="4" fontId="0" fillId="0" borderId="0" xfId="0" applyNumberFormat="1"/>
    <xf numFmtId="0" fontId="0" fillId="3" borderId="56" xfId="0" applyFill="1" applyBorder="1"/>
    <xf numFmtId="0" fontId="7" fillId="7" borderId="67" xfId="0" applyFont="1" applyFill="1" applyBorder="1"/>
    <xf numFmtId="0" fontId="0" fillId="3" borderId="69" xfId="0" applyFill="1" applyBorder="1"/>
    <xf numFmtId="0" fontId="0" fillId="3" borderId="70" xfId="0" applyFill="1" applyBorder="1"/>
    <xf numFmtId="0" fontId="0" fillId="0" borderId="73" xfId="0" applyBorder="1"/>
    <xf numFmtId="0" fontId="0" fillId="0" borderId="77" xfId="0" applyBorder="1"/>
    <xf numFmtId="0" fontId="0" fillId="0" borderId="62" xfId="0" applyBorder="1"/>
    <xf numFmtId="0" fontId="0" fillId="0" borderId="1" xfId="0" applyBorder="1"/>
    <xf numFmtId="0" fontId="3" fillId="0" borderId="1" xfId="0" applyFont="1" applyBorder="1"/>
    <xf numFmtId="0" fontId="0" fillId="5" borderId="58" xfId="0" applyFill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56" xfId="0" applyFont="1" applyFill="1" applyBorder="1"/>
    <xf numFmtId="4" fontId="0" fillId="3" borderId="0" xfId="0" applyNumberFormat="1" applyFill="1"/>
    <xf numFmtId="4" fontId="0" fillId="3" borderId="57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3" borderId="1" xfId="0" applyFill="1" applyBorder="1"/>
    <xf numFmtId="0" fontId="0" fillId="3" borderId="6" xfId="0" applyFill="1" applyBorder="1"/>
    <xf numFmtId="0" fontId="1" fillId="0" borderId="37" xfId="0" applyFont="1" applyBorder="1"/>
    <xf numFmtId="0" fontId="1" fillId="2" borderId="12" xfId="0" applyFont="1" applyFill="1" applyBorder="1"/>
    <xf numFmtId="0" fontId="1" fillId="0" borderId="12" xfId="0" applyFont="1" applyBorder="1"/>
    <xf numFmtId="0" fontId="1" fillId="0" borderId="35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0" xfId="0" applyFont="1"/>
    <xf numFmtId="0" fontId="1" fillId="3" borderId="0" xfId="0" applyFont="1" applyFill="1"/>
    <xf numFmtId="0" fontId="1" fillId="3" borderId="57" xfId="0" applyFont="1" applyFill="1" applyBorder="1"/>
    <xf numFmtId="0" fontId="0" fillId="0" borderId="80" xfId="0" applyBorder="1"/>
    <xf numFmtId="1" fontId="0" fillId="2" borderId="14" xfId="0" applyNumberFormat="1" applyFill="1" applyBorder="1"/>
    <xf numFmtId="0" fontId="0" fillId="0" borderId="15" xfId="0" applyBorder="1"/>
    <xf numFmtId="0" fontId="0" fillId="0" borderId="81" xfId="0" applyBorder="1"/>
    <xf numFmtId="0" fontId="0" fillId="2" borderId="13" xfId="0" applyFill="1" applyBorder="1"/>
    <xf numFmtId="0" fontId="0" fillId="0" borderId="16" xfId="0" applyBorder="1"/>
    <xf numFmtId="1" fontId="0" fillId="2" borderId="13" xfId="0" applyNumberFormat="1" applyFill="1" applyBorder="1"/>
    <xf numFmtId="0" fontId="0" fillId="0" borderId="82" xfId="0" applyBorder="1"/>
    <xf numFmtId="0" fontId="0" fillId="0" borderId="18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66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1" xfId="0" applyFill="1" applyBorder="1"/>
    <xf numFmtId="0" fontId="0" fillId="2" borderId="10" xfId="0" applyFill="1" applyBorder="1"/>
    <xf numFmtId="0" fontId="8" fillId="2" borderId="36" xfId="0" applyFont="1" applyFill="1" applyBorder="1"/>
    <xf numFmtId="0" fontId="1" fillId="2" borderId="10" xfId="0" applyFont="1" applyFill="1" applyBorder="1"/>
    <xf numFmtId="0" fontId="0" fillId="0" borderId="78" xfId="0" applyBorder="1"/>
    <xf numFmtId="0" fontId="0" fillId="0" borderId="79" xfId="0" applyBorder="1"/>
    <xf numFmtId="0" fontId="1" fillId="0" borderId="3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5" borderId="64" xfId="0" applyFont="1" applyFill="1" applyBorder="1"/>
    <xf numFmtId="0" fontId="20" fillId="9" borderId="60" xfId="0" applyFont="1" applyFill="1" applyBorder="1" applyAlignment="1">
      <alignment horizontal="right"/>
    </xf>
    <xf numFmtId="0" fontId="21" fillId="9" borderId="61" xfId="0" applyFont="1" applyFill="1" applyBorder="1"/>
    <xf numFmtId="0" fontId="6" fillId="9" borderId="62" xfId="0" applyFont="1" applyFill="1" applyBorder="1"/>
    <xf numFmtId="0" fontId="6" fillId="3" borderId="62" xfId="0" applyFont="1" applyFill="1" applyBorder="1"/>
    <xf numFmtId="0" fontId="6" fillId="3" borderId="63" xfId="0" applyFont="1" applyFill="1" applyBorder="1"/>
    <xf numFmtId="0" fontId="6" fillId="0" borderId="0" xfId="0" applyFont="1"/>
    <xf numFmtId="0" fontId="7" fillId="3" borderId="56" xfId="0" applyFont="1" applyFill="1" applyBorder="1"/>
    <xf numFmtId="0" fontId="0" fillId="3" borderId="58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0" fillId="5" borderId="74" xfId="0" applyFill="1" applyBorder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25" fillId="0" borderId="0" xfId="0" applyFont="1"/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59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59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0" fillId="5" borderId="59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0" fillId="3" borderId="59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44" fontId="0" fillId="0" borderId="51" xfId="1" applyFont="1" applyFill="1" applyBorder="1" applyAlignment="1" applyProtection="1">
      <alignment horizontal="center"/>
    </xf>
    <xf numFmtId="44" fontId="0" fillId="0" borderId="52" xfId="1" applyFont="1" applyFill="1" applyBorder="1" applyAlignment="1" applyProtection="1">
      <alignment horizontal="center"/>
    </xf>
    <xf numFmtId="44" fontId="0" fillId="0" borderId="53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9" fillId="4" borderId="6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</cellXfs>
  <cellStyles count="5">
    <cellStyle name="Link" xfId="3" builtinId="8"/>
    <cellStyle name="Normal 2" xfId="2" xr:uid="{49CFA17E-FBF6-4BA7-989E-1D349B2093CB}"/>
    <cellStyle name="Normale 2" xfId="4" xr:uid="{26E744E5-533E-4E06-89A0-77F82C444D2C}"/>
    <cellStyle name="Standard" xfId="0" builtinId="0"/>
    <cellStyle name="Währung" xfId="1" builtinId="4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color rgb="FF860000"/>
      </font>
      <fill>
        <patternFill>
          <bgColor rgb="FFFF818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CCFFFF"/>
      <color rgb="FFFFCCFF"/>
      <color rgb="FFD7AFFF"/>
      <color rgb="FFCC99FF"/>
      <color rgb="FFFDFECE"/>
      <color rgb="FFD3FFBD"/>
      <color rgb="FFCAFFAF"/>
      <color rgb="FFB4FF8F"/>
      <color rgb="FFF9FECE"/>
      <color rgb="FFF3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F39F4E-4A59-48E1-B062-EBBEECECA269}" name="ExportTable3" displayName="ExportTable3" ref="A1:FO2" totalsRowShown="0">
  <autoFilter ref="A1:FO2" xr:uid="{00000000-0009-0000-0100-000001000000}"/>
  <tableColumns count="171">
    <tableColumn id="1" xr3:uid="{5DBC0927-48C0-4B9F-9666-BA773EB991D4}" name="Ente"/>
    <tableColumn id="2" xr3:uid="{14340D44-3AB0-483E-B709-A97CEBA18AC2}" name="Progetto"/>
    <tableColumn id="3" xr3:uid="{A8DD1AA9-8C41-450A-84FE-3459D4420A59}" name="Comune"/>
    <tableColumn id="4" xr3:uid="{2185D2D5-DFC9-469B-BE15-BE9445A9B8CC}" name="Categoria eta"/>
    <tableColumn id="5" xr3:uid="{E9C139BE-512A-42A9-A332-DC813637F4F7}" name="Sett.1 - Data Inizio"/>
    <tableColumn id="6" xr3:uid="{9F72182E-8368-402D-B30B-19325504DB61}" name="Sett.1 - Data Fine"/>
    <tableColumn id="7" xr3:uid="{07752F8F-F10F-4493-80EF-25025158F61F}" name="Sett.1 - Giorni assistenza"/>
    <tableColumn id="8" xr3:uid="{7B71769A-0C0B-4B18-B6CE-2B7AAB081808}" name="Sett.1 - Pasti settimana"/>
    <tableColumn id="9" xr3:uid="{4FDC3FAA-BF80-4D06-955F-5639F73B287B}" name="Sett.1 - Ore assistenza"/>
    <tableColumn id="10" xr3:uid="{65D35C04-8904-4F84-9BCC-C545D5965711}" name="Sett.1 - N. Bambini"/>
    <tableColumn id="11" xr3:uid="{61A565B4-8416-4A81-91DD-9593E386B5F0}" name="Sett.1 - Quota partecipazione"/>
    <tableColumn id="12" xr3:uid="{8A45AB8F-B2CA-40E6-B22A-162FF778D318}" name="Sett.1 - Personale assist. riconosc."/>
    <tableColumn id="13" xr3:uid="{C4DA76CF-77E2-485A-B880-EA4BD24BA018}" name="Sett.1 - N. Bambini 104"/>
    <tableColumn id="14" xr3:uid="{1C181289-2A12-4752-A7BA-0CB7363A1F4E}" name="Sett.1 - Personale assist. riconosc. 104"/>
    <tableColumn id="15" xr3:uid="{128A518D-3FAF-4266-91EF-7EA8C13BA40E}" name="Sett.1 - Quota part. 104"/>
    <tableColumn id="16" xr3:uid="{F5195AE5-9126-4A25-B525-4E034E62658B}" name="Sett.2 - Data Inizio"/>
    <tableColumn id="17" xr3:uid="{8F0B3756-39FB-47FE-9848-DA5BC50CD030}" name="Sett.2 - Data Fine"/>
    <tableColumn id="18" xr3:uid="{CA6CDDD3-47BC-4478-9EC6-F88B98847349}" name="Sett.2 - Giorni assistenza"/>
    <tableColumn id="19" xr3:uid="{A87FB968-0FDC-446B-9C7B-18ECC4B99CA5}" name="Sett.2 - Pasti settimana"/>
    <tableColumn id="20" xr3:uid="{E4887767-4024-4969-8EBF-8B6D75954A4B}" name="Sett.2 - Ore assistenza"/>
    <tableColumn id="21" xr3:uid="{C833C31E-814E-4DE1-8683-D908726D348F}" name="Sett.2 - N. Bambini"/>
    <tableColumn id="22" xr3:uid="{83F07812-55E7-4823-A9E9-656F2D0FE92B}" name="Sett.2 - Quota partecipazione"/>
    <tableColumn id="23" xr3:uid="{6EA89196-B2D8-4A6A-A3B7-C115E1DE8AD7}" name="Sett.2 - Personale assist. riconosc."/>
    <tableColumn id="24" xr3:uid="{529400E2-BC0D-4D4D-BD33-3F28D9AEE303}" name="Sett.2 - N. Bambini 104"/>
    <tableColumn id="25" xr3:uid="{85EABC41-72F5-4C7A-953F-1FDFE8EA075C}" name="Sett.2 - Personale assist. riconosc. 104"/>
    <tableColumn id="26" xr3:uid="{F9DB1CF6-AB06-4B80-A75F-5FDC07BBEC8A}" name="Sett.2 - Quota part. 104"/>
    <tableColumn id="27" xr3:uid="{EB2E1C68-E45A-4FCF-B5D1-08E090601B18}" name="Sett.3 - Data Inizio"/>
    <tableColumn id="28" xr3:uid="{C1E3F028-8204-4603-850D-73770ED182BA}" name="Sett.3 - Data Fine"/>
    <tableColumn id="29" xr3:uid="{46DB394A-6DBA-4174-8CD7-D202FC8956C4}" name="Sett.3 - Giorni assistenza"/>
    <tableColumn id="30" xr3:uid="{43612ADC-F0E2-4D1A-9D54-F5D71738BF01}" name="Sett.3 - Pasti settimana"/>
    <tableColumn id="31" xr3:uid="{F0D94471-AFA3-4526-86E5-2790225267DB}" name="Sett.3 - Ore assistenza"/>
    <tableColumn id="32" xr3:uid="{2229BFAE-725B-46FE-8719-A494F8A81904}" name="Sett.3 - N. Bambini"/>
    <tableColumn id="33" xr3:uid="{E4283A1C-0300-4C9D-A908-5A4E4BC32F04}" name="Sett.3 - Quota partecipazione"/>
    <tableColumn id="34" xr3:uid="{29728E39-3100-4AA2-91AF-CC978FBCDC89}" name="Sett.3 - Personale assist. riconosc."/>
    <tableColumn id="35" xr3:uid="{8815805C-510A-4089-9F55-A23D6F6C2C7D}" name="Sett.3 - N. Bambini 104"/>
    <tableColumn id="36" xr3:uid="{0C64EC24-550D-4096-B5FC-6F47E6EA2403}" name="Sett.3 - Personale assist. riconosc. 104"/>
    <tableColumn id="37" xr3:uid="{E8539D1C-DF64-4A14-B28B-F811E1D2C2B9}" name="Sett.3 - Quota part. 104"/>
    <tableColumn id="38" xr3:uid="{4844F164-E598-4FDC-9915-C39EE39CEDAB}" name="Sett.4 - Data Inizio"/>
    <tableColumn id="39" xr3:uid="{839DB7EC-F5F9-4E36-9DD1-5C1C908720BD}" name="Sett.4 - Data Fine"/>
    <tableColumn id="40" xr3:uid="{32194005-BBFB-4AF1-94CE-58F12FACC836}" name="Sett.4 - Giorni assistenza"/>
    <tableColumn id="41" xr3:uid="{40330AD6-8F5C-4AE8-9D9B-AEB2828272F1}" name="Sett.4 - Pasti settimana"/>
    <tableColumn id="42" xr3:uid="{27879867-BF74-442F-B4DE-9AA6772D3F49}" name="Sett.4 - Ore assistenza"/>
    <tableColumn id="43" xr3:uid="{AEB61C24-8067-4E6A-8929-A14289A60EB0}" name="Sett.4 - N. Bambini"/>
    <tableColumn id="44" xr3:uid="{ABDF110A-49BA-4657-A823-756ECCA63348}" name="Sett.4 - Quota partecipazione"/>
    <tableColumn id="45" xr3:uid="{74B5EF1F-53AF-46AE-AC46-6C7EECE8F769}" name="Sett.4 - Personale assist. riconosc."/>
    <tableColumn id="46" xr3:uid="{330C02EF-76A6-4ECA-9AE2-97C61A5B3DB3}" name="Sett.4 - N. Bambini 104"/>
    <tableColumn id="47" xr3:uid="{C31951DE-74E9-4461-AC32-040E09E17199}" name="Sett.4 - Personale assist. riconosc. 104"/>
    <tableColumn id="48" xr3:uid="{4F104805-DF03-4248-BB93-BB91BD30239B}" name="Sett.4 - Quota part. 104"/>
    <tableColumn id="49" xr3:uid="{BF9841CB-EDDD-4209-84F9-40638B90F580}" name="Sett.5 - Data Inizio"/>
    <tableColumn id="50" xr3:uid="{665FB284-8254-467D-A9F7-1E910C19248A}" name="Sett.5 - Data Fine"/>
    <tableColumn id="51" xr3:uid="{96CFA4CC-964C-4D02-9C5E-CBCDD9A2C7FA}" name="Sett.5 - Giorni assistenza"/>
    <tableColumn id="52" xr3:uid="{6A094F4F-0F4F-4886-AC1D-61BB2024353F}" name="Sett.5 - Pasti settimana"/>
    <tableColumn id="53" xr3:uid="{9247254F-88EB-41C4-A24B-4B849B65F8A5}" name="Sett.5 - Ore assistenza"/>
    <tableColumn id="54" xr3:uid="{49EDB56E-5655-401E-A62B-7361EEAE1E67}" name="Sett.5 - N. Bambini"/>
    <tableColumn id="55" xr3:uid="{FACF4A6D-FD0A-44B7-B8C1-0F3A3B8F898E}" name="Sett.5 - Quota partecipazione"/>
    <tableColumn id="56" xr3:uid="{C601CDBE-E9D6-4FFF-8960-E168C935C5F0}" name="Sett.5 - Personale assist. riconosc."/>
    <tableColumn id="57" xr3:uid="{47A7BE96-BFEF-42D0-B63B-F718E5A09489}" name="Sett.5 - N. Bambini 104"/>
    <tableColumn id="58" xr3:uid="{99F1227A-6BF1-45F8-A384-32698F39DC05}" name="Sett.5 - Personale assist. riconosc. 104"/>
    <tableColumn id="59" xr3:uid="{EF8B9976-C7EB-4BD6-8C56-C2CFF9DF394B}" name="Sett.5 - Quota part. 104"/>
    <tableColumn id="60" xr3:uid="{792C6DE3-F710-4F83-A1F8-29945620D063}" name="Sett.6 - Data Inizio"/>
    <tableColumn id="61" xr3:uid="{D875A321-DA3B-41E4-B917-C5A071708B14}" name="Sett.6 - Data Fine"/>
    <tableColumn id="62" xr3:uid="{03C0B125-6E7D-4855-ADF5-86EAC3C3989F}" name="Sett.6 - Giorni assistenza"/>
    <tableColumn id="63" xr3:uid="{95BAACF5-E5C2-46A7-98F0-2B67D14543F4}" name="Sett.6 - Pasti settimana"/>
    <tableColumn id="64" xr3:uid="{7E77CCAE-A31D-465E-A1B5-9825C8C22C76}" name="Sett.6 - Ore assistenza"/>
    <tableColumn id="65" xr3:uid="{F8A23E22-4BFE-4E06-BF10-38FD8498FA2A}" name="Sett.6 - N. Bambini"/>
    <tableColumn id="66" xr3:uid="{205F7032-4005-4C6A-9372-7C10617C0B90}" name="Sett.6 - Quota partecipazione"/>
    <tableColumn id="67" xr3:uid="{7486B3D5-3ADA-400F-A6D4-244B3B2CE6AB}" name="Sett.6 - Personale assist. riconosc."/>
    <tableColumn id="68" xr3:uid="{4A1E0BF4-98C6-47BC-926D-1C42C52A66A0}" name="Sett.6 - N. Bambini 104"/>
    <tableColumn id="69" xr3:uid="{799667D8-F0AB-4CCA-AAF6-6A97F8B7C40E}" name="Sett.6 - Personale assist. riconosc. 104"/>
    <tableColumn id="70" xr3:uid="{36AB60FC-E5B4-4877-ABE2-30993598A5DF}" name="Sett.6 - Quota part. 104"/>
    <tableColumn id="71" xr3:uid="{679B723C-1EFE-40B4-B71C-13AF986FDC34}" name="Sett.7 - Data Inizio"/>
    <tableColumn id="72" xr3:uid="{A699B7B0-5824-439A-AD1A-F005AD212A9F}" name="Sett.7 - Data Fine"/>
    <tableColumn id="73" xr3:uid="{283AAEB4-641C-4789-9CDE-96601493D099}" name="Sett.7 - Giorni assistenza"/>
    <tableColumn id="74" xr3:uid="{E6F821F4-5049-4E83-A84D-F15EE67D6AAC}" name="Sett.7 - Pasti settimana"/>
    <tableColumn id="75" xr3:uid="{AD13F75A-E66D-412C-B447-5EAB61699E79}" name="Sett.7 - Ore assistenza"/>
    <tableColumn id="76" xr3:uid="{F4355143-A800-4E4F-8D2D-6D7D0C8F743B}" name="Sett.7 - N. Bambini"/>
    <tableColumn id="77" xr3:uid="{D1EB1695-727A-4FB7-A02D-42688BD0163C}" name="Sett.7 - Quota partecipazione"/>
    <tableColumn id="78" xr3:uid="{12D996C0-1CB6-4963-A4FC-39270461353E}" name="Sett.7 - Personale assist. riconosc."/>
    <tableColumn id="79" xr3:uid="{E0BAADAA-5276-4F7E-A1DC-ABA94560290F}" name="Sett.7 - N. Bambini 104"/>
    <tableColumn id="80" xr3:uid="{04EEED58-B922-450E-8359-7AF0C1D67739}" name="Sett.7 - Personale assist. riconosc. 104"/>
    <tableColumn id="81" xr3:uid="{00660E7F-F287-47CD-AAFB-17CB3303AE59}" name="Sett.7 - Quota part. 104"/>
    <tableColumn id="82" xr3:uid="{1FAA6600-1951-47F2-B72E-19ED6B0A0BF3}" name="Sett.8 - Data Inizio"/>
    <tableColumn id="83" xr3:uid="{F6668544-22BA-4EB1-BF22-ED0B52FFAD48}" name="Sett.8 - Data Fine"/>
    <tableColumn id="84" xr3:uid="{F83E6761-B0AD-409F-AB58-0B9DCA8F8129}" name="Sett.8 - Giorni assistenza"/>
    <tableColumn id="85" xr3:uid="{76468B1C-506A-4981-86AA-A650A1DB15BA}" name="Sett.8 - Pasti settimana"/>
    <tableColumn id="86" xr3:uid="{25E00FD8-D0B9-4F74-B437-5211CCDB3B0C}" name="Sett.8 - Ore assistenza"/>
    <tableColumn id="87" xr3:uid="{D10381CF-7B44-4BED-88A0-BB7EC6885B91}" name="Sett.8 - N. Bambini"/>
    <tableColumn id="88" xr3:uid="{239B4B64-C551-4E5B-BC20-9564C38EE56C}" name="Sett.8 - Quota partecipazione"/>
    <tableColumn id="89" xr3:uid="{3DEF59DB-89FB-4371-9C71-6E5A17C3C944}" name="Sett.8 - Personale assist. riconosc."/>
    <tableColumn id="90" xr3:uid="{24E908D9-BB62-496D-824C-CD46D835573E}" name="Sett.8 - N. Bambini 104"/>
    <tableColumn id="91" xr3:uid="{8FEB9E1C-2179-4FAE-ACF6-3EF473911011}" name="Sett.8 - Personale assist. riconosc. 104"/>
    <tableColumn id="92" xr3:uid="{71CACD06-A261-4DDD-A43D-D229A8033B93}" name="Sett.8 - Quota part. 104"/>
    <tableColumn id="93" xr3:uid="{55CD1770-B40F-4768-A79B-5B1769805545}" name="Sett.9 - Data Inizio"/>
    <tableColumn id="94" xr3:uid="{CADE0BE7-5140-4B17-8FF7-EAC77B7BEF6A}" name="Sett.9 - Data Fine"/>
    <tableColumn id="95" xr3:uid="{531A0231-D5A6-447D-B993-03BC84DAF91F}" name="Sett.9 - Giorni assistenza"/>
    <tableColumn id="96" xr3:uid="{1404E75A-894A-4B04-9754-01FAFA251AF7}" name="Sett.9 - Pasti settimana"/>
    <tableColumn id="97" xr3:uid="{61064296-54F3-43FA-B9DE-D641DBA1FBD4}" name="Sett.9 - Ore assistenza"/>
    <tableColumn id="98" xr3:uid="{2A97A0B0-7102-499B-B911-A7C35E46B400}" name="Sett.9 - N. Bambini"/>
    <tableColumn id="99" xr3:uid="{A22C14D4-8E62-454C-A874-9F2A8B2069E9}" name="Sett.9 - Quota partecipazione"/>
    <tableColumn id="100" xr3:uid="{F6B9D702-F6D8-48A1-A290-C8C7A8CA732A}" name="Sett.9 - Personale assist. riconosc."/>
    <tableColumn id="101" xr3:uid="{28BE531D-64C5-4E26-A2AD-95C9D9A9455B}" name="Sett.9 - N. Bambini 104"/>
    <tableColumn id="102" xr3:uid="{E0DFEECA-85AC-43EA-B422-D6395D3752A4}" name="Sett.9 - Personale assist. riconosc. 104"/>
    <tableColumn id="103" xr3:uid="{D2BDC910-11C4-4BFA-89AE-67DBB03BB1C5}" name="Sett.9 - Quota part. 104"/>
    <tableColumn id="104" xr3:uid="{806ED400-D441-467C-9875-405D63B95F46}" name="Sett.10 - Data Inizio"/>
    <tableColumn id="105" xr3:uid="{6737A5C8-78BF-4906-B3B9-73FB032F17DF}" name="Sett.10 - Data Fine"/>
    <tableColumn id="106" xr3:uid="{5B0FBAC5-4EDD-40D5-9412-61514F70C44A}" name="Sett.10 - Giorni assistenza"/>
    <tableColumn id="107" xr3:uid="{F1D4922A-6842-4CAD-8C31-C403B8733512}" name="Sett.10 - Pasti settimana"/>
    <tableColumn id="108" xr3:uid="{0B0AAA28-83E8-4462-B836-C7EFCDEAD08D}" name="Sett.10 - Ore assistenza"/>
    <tableColumn id="109" xr3:uid="{A123149F-7C80-411F-9AFD-54D8E37ADF0C}" name="Sett.10 - N. Bambini"/>
    <tableColumn id="110" xr3:uid="{8B00FA16-2E98-449F-9949-9248295F0589}" name="Sett.10 - Quota partecipazione"/>
    <tableColumn id="111" xr3:uid="{91A84F48-E02A-4AA9-B907-D7E1B9927864}" name="Sett.10 - Personale assist. riconosc."/>
    <tableColumn id="112" xr3:uid="{B31A204A-D48A-4131-B896-C831B52AFF59}" name="Sett.10 - N. Bambini 104"/>
    <tableColumn id="113" xr3:uid="{652071B1-EB17-4ADB-BC34-E313CE93268D}" name="Sett.10 - Personale assist. riconosc. 104"/>
    <tableColumn id="114" xr3:uid="{A65B32C9-1696-4396-9B9C-35FDEADF5554}" name="Sett.10 - Quota part. 104"/>
    <tableColumn id="162" xr3:uid="{1C6D835B-1A5F-4DB5-8632-9F159AB27707}" name="Sett.11 - Data Inizio"/>
    <tableColumn id="163" xr3:uid="{1B6D1BBE-BC21-42EC-BD0B-DF4E8294C0EB}" name="Sett.11 - Data Fine"/>
    <tableColumn id="164" xr3:uid="{F85FB32C-AF3A-474F-BDE7-C7E1AB402D82}" name="Sett.11 - Giorni assistenza"/>
    <tableColumn id="165" xr3:uid="{DCEDDDCB-FE7E-42D8-917C-2FD770858B40}" name="Sett.11 - Pasti settimana"/>
    <tableColumn id="166" xr3:uid="{81932F01-1721-45D7-9337-1A5F5FE759EE}" name="Sett.11 - Ore assistenza"/>
    <tableColumn id="167" xr3:uid="{0D7C0E2D-B28F-470F-A2A9-61603FBAAC9B}" name="Sett.11 - N. Bambini"/>
    <tableColumn id="168" xr3:uid="{9F650886-41A5-42FF-BDD9-955576409C54}" name="Sett.11 - Quota partecipazione"/>
    <tableColumn id="169" xr3:uid="{0CAEE7FD-803C-4D9B-BF4C-4764DED4BF72}" name="Sett.11 - Personale assist. riconosc."/>
    <tableColumn id="170" xr3:uid="{9905BAEA-E846-463C-97DD-DE24A05A7B9B}" name="Sett.11 - N. Bambini 104"/>
    <tableColumn id="171" xr3:uid="{923B19CA-0892-4449-A45B-6963462B691B}" name="Sett.11 - Personale assist. riconosc. 104"/>
    <tableColumn id="172" xr3:uid="{DE4D8F2A-70CC-4269-9193-EA26F1C42304}" name="Sett.11 - Quota part. 104"/>
    <tableColumn id="115" xr3:uid="{8AC97AE4-6FA4-4537-A7B1-9E4FB74147AA}" name="Tot. - Settimane totali"/>
    <tableColumn id="161" xr3:uid="{FCF4B633-D193-4653-994C-AC920B46BB9E}" name="Tot. - Giorni assistenza" dataDxfId="6"/>
    <tableColumn id="116" xr3:uid="{585681F1-C9FD-4F4E-B8B7-96BA039C629B}" name="Tot. - Pranzi"/>
    <tableColumn id="117" xr3:uid="{9B506EF9-86F7-4F2B-8933-B5790BEA2668}" name="Tot. - Ore progetto"/>
    <tableColumn id="118" xr3:uid="{C87CA566-AEB8-44DD-AA5F-3D137B8A24AD}" name="Tot. - Bambini iscritti"/>
    <tableColumn id="119" xr3:uid="{FD559C83-DDEE-48C6-8E70-7EE490C8FB46}" name="Tot. - Assistenti riconosc."/>
    <tableColumn id="120" xr3:uid="{959C0EB4-BC3D-4BF7-80FB-60DA68CCDB4B}" name="Tot. - Bambini legge 104"/>
    <tableColumn id="121" xr3:uid="{64B94434-D1F8-480A-93EF-6E7D54C57DD9}" name="Tot. - Assistenti riconosc. 104"/>
    <tableColumn id="123" xr3:uid="{A767BB6D-8B7A-466E-BFC7-408A34E2E946}" name="Uscite - Dir. pedagogica"/>
    <tableColumn id="124" xr3:uid="{B09C7E3F-3ACC-4C6A-9216-A15578940538}" name="Uscite - Personale assist."/>
    <tableColumn id="125" xr3:uid="{3F7C2AE2-FFCD-41BE-B83D-805824356596}" name="Uscite - Personale assist. 104"/>
    <tableColumn id="126" xr3:uid="{5DCE0C7F-D31B-432D-9887-5B2459A15636}" name="Uscite - Sostituzione"/>
    <tableColumn id="127" xr3:uid="{4498E92D-402A-4D5D-B412-7E2BB1492F5B}" name="Uscite - Ristorazione"/>
    <tableColumn id="128" xr3:uid="{B35835EF-20C8-4CDA-9255-1D16002D929A}" name="Uscite - Costi residui"/>
    <tableColumn id="129" xr3:uid="{BE372C4C-0BD4-4FA6-BEBE-C1E8B1F20DFE}" name="Uscite - Locazione"/>
    <tableColumn id="130" xr3:uid="{0CBAD1FB-9F55-4B09-BA39-5FB7D2163BB1}" name="Uscite - Totale"/>
    <tableColumn id="131" xr3:uid="{5C3972D3-8664-42D1-BE55-0902F482C2D3}" name="Entrate - Comune"/>
    <tableColumn id="132" xr3:uid="{2DD63A09-1D0E-452F-9861-E948A5166617}" name="Entrate - Sponsor"/>
    <tableColumn id="133" xr3:uid="{E4C7F333-39DF-4F5A-90FC-018118BC9CEE}" name="Entrate - Altre"/>
    <tableColumn id="134" xr3:uid="{12D50C4F-8EC4-4C27-93D4-6B65BE730BA3}" name="Entrate - Quote partecip."/>
    <tableColumn id="135" xr3:uid="{7784F04D-3E1A-4265-9DEA-281F5D3200BD}" name="Entrate - Mezzi propri"/>
    <tableColumn id="136" xr3:uid="{2B861081-A0D9-46DA-BE20-B40B535A345B}" name="Entrate - Totale"/>
    <tableColumn id="137" xr3:uid="{C1548E9E-D3B0-478E-A552-DDB938E5D393}" name="Tariffa - Dir. pedagogica"/>
    <tableColumn id="138" xr3:uid="{F3A21BFF-1D79-4CBC-865B-A48731A0B82D}" name="Tariffa - Personale assist."/>
    <tableColumn id="139" xr3:uid="{32E40BB7-94B3-4ECD-92A9-42589EBD19FD}" name="Tariffa - Personale assist. 104"/>
    <tableColumn id="140" xr3:uid="{909DD466-3E5F-4046-AE6B-7D33487B2260}" name="Tariffa - Sostituzione"/>
    <tableColumn id="141" xr3:uid="{D03A8254-48C1-4BB5-9EC6-D04DFD62754D}" name="Tariffa - Ristorazione"/>
    <tableColumn id="142" xr3:uid="{B3DB9982-276F-4A93-8B34-B46C11AFECBA}" name="Tariffa - Costi residui"/>
    <tableColumn id="143" xr3:uid="{5C209244-DA35-441F-908A-3055B64AF35C}" name="Ore - Dir. pedagogica"/>
    <tableColumn id="144" xr3:uid="{7C287A7A-07D3-46C7-8E2B-062491465ED5}" name="Ore - Personale assist."/>
    <tableColumn id="145" xr3:uid="{25276CD6-3E3B-4603-8F20-43FC89FB4FA0}" name="Ore - Personale assist. 104"/>
    <tableColumn id="146" xr3:uid="{6516DD81-86EA-408D-B8F7-0E5877CE53C6}" name="Calc. - Dir. pedagogica"/>
    <tableColumn id="147" xr3:uid="{4677566F-B9B6-4C2F-A904-C64DF4909ECF}" name="Calc. - Personale assist."/>
    <tableColumn id="148" xr3:uid="{15DC7257-8F00-4EE1-850A-1E386060BAEB}" name="Calc. - Personale assist. 104"/>
    <tableColumn id="149" xr3:uid="{0DDC5E6B-D8A5-4047-AAF9-2536E2F75A8B}" name="Calc. - Sostituzione"/>
    <tableColumn id="150" xr3:uid="{C5136473-62DE-4585-9AD7-0E18232A1212}" name="Calc. - Ristorazione"/>
    <tableColumn id="151" xr3:uid="{D9CD2AB0-EC5F-49CA-B994-E05E2896EAC1}" name="Calc. - Costi residui"/>
    <tableColumn id="152" xr3:uid="{7ACC845B-D73E-4C00-8706-F99A7CC8E0F3}" name="Calc. - Locazione"/>
    <tableColumn id="153" xr3:uid="{130F08B0-CEE4-49D0-8CF2-E93AEB0F1DA8}" name="Calc. - Totale costi ammissibili"/>
    <tableColumn id="154" xr3:uid="{40CFE4B7-A18E-4F64-B247-F5B997D057BE}" name="Quote partecip. ammissibili"/>
    <tableColumn id="155" xr3:uid="{03FF50B2-7FE6-43DF-B3D9-4DE41CC6F47E}" name="Differenza uscite-entrate"/>
    <tableColumn id="156" xr3:uid="{ED8C7559-D178-446B-AE53-59BA87A02D1C}" name="Contributo su costi amm."/>
    <tableColumn id="157" xr3:uid="{8D78BA4B-A06B-4ACC-BAF2-08F249DCA4BA}" name="Importo contributo richiesto"/>
    <tableColumn id="158" xr3:uid="{D56EBAC5-BB91-4BF4-9C62-8B69AB6DF342}" name="Anticipo richiesto"/>
    <tableColumn id="159" xr3:uid="{FD0AE202-49DB-4FF7-B378-9223F293889A}" name="Anticipo 50%"/>
    <tableColumn id="160" xr3:uid="{34C0750D-7A93-4432-ABBF-84A8ACA60CE0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E19"/>
  <sheetViews>
    <sheetView showGridLines="0" tabSelected="1" zoomScale="89" zoomScaleNormal="89" workbookViewId="0">
      <selection activeCell="G11" sqref="G11"/>
    </sheetView>
  </sheetViews>
  <sheetFormatPr baseColWidth="10" defaultColWidth="11.42578125" defaultRowHeight="15" x14ac:dyDescent="0.25"/>
  <cols>
    <col min="1" max="1" width="8.42578125" customWidth="1"/>
    <col min="2" max="2" width="133.140625" customWidth="1"/>
  </cols>
  <sheetData>
    <row r="1" spans="1:5" x14ac:dyDescent="0.25">
      <c r="A1" s="158" t="s">
        <v>368</v>
      </c>
      <c r="B1" s="159"/>
      <c r="C1" s="160"/>
    </row>
    <row r="2" spans="1:5" ht="22.15" customHeight="1" thickBot="1" x14ac:dyDescent="0.3">
      <c r="A2" s="161"/>
      <c r="B2" s="162"/>
      <c r="C2" s="163"/>
    </row>
    <row r="4" spans="1:5" ht="15.75" thickBot="1" x14ac:dyDescent="0.3"/>
    <row r="5" spans="1:5" ht="25.5" customHeight="1" x14ac:dyDescent="0.25">
      <c r="A5" s="164" t="s">
        <v>183</v>
      </c>
      <c r="B5" s="165"/>
      <c r="C5" s="166"/>
    </row>
    <row r="6" spans="1:5" ht="27.75" customHeight="1" x14ac:dyDescent="0.25">
      <c r="A6" s="167" t="s">
        <v>184</v>
      </c>
      <c r="B6" s="168"/>
      <c r="C6" s="169"/>
    </row>
    <row r="7" spans="1:5" ht="23.25" customHeight="1" x14ac:dyDescent="0.25">
      <c r="A7" s="133">
        <v>1</v>
      </c>
      <c r="B7" s="151" t="s">
        <v>185</v>
      </c>
      <c r="C7" s="146"/>
    </row>
    <row r="8" spans="1:5" ht="27" customHeight="1" x14ac:dyDescent="0.25">
      <c r="A8" s="134">
        <v>2</v>
      </c>
      <c r="B8" s="170" t="s">
        <v>186</v>
      </c>
      <c r="C8" s="171"/>
    </row>
    <row r="9" spans="1:5" ht="24.75" customHeight="1" x14ac:dyDescent="0.25">
      <c r="A9" s="133">
        <v>3</v>
      </c>
      <c r="B9" s="151" t="s">
        <v>369</v>
      </c>
      <c r="C9" s="146"/>
    </row>
    <row r="10" spans="1:5" ht="25.5" customHeight="1" x14ac:dyDescent="0.25">
      <c r="A10" s="152">
        <v>4</v>
      </c>
      <c r="B10" s="153" t="s">
        <v>187</v>
      </c>
      <c r="C10" s="154"/>
    </row>
    <row r="11" spans="1:5" ht="45" customHeight="1" x14ac:dyDescent="0.25">
      <c r="A11" s="152"/>
      <c r="B11" s="145" t="s">
        <v>188</v>
      </c>
      <c r="C11" s="155"/>
      <c r="E11" s="7"/>
    </row>
    <row r="12" spans="1:5" ht="38.25" customHeight="1" x14ac:dyDescent="0.25">
      <c r="A12" s="152"/>
      <c r="B12" s="156" t="s">
        <v>189</v>
      </c>
      <c r="C12" s="157"/>
    </row>
    <row r="13" spans="1:5" ht="32.25" customHeight="1" x14ac:dyDescent="0.25">
      <c r="A13" s="133">
        <v>5</v>
      </c>
      <c r="B13" s="145" t="s">
        <v>190</v>
      </c>
      <c r="C13" s="146"/>
    </row>
    <row r="14" spans="1:5" ht="28.5" customHeight="1" x14ac:dyDescent="0.25">
      <c r="A14" s="134">
        <v>6</v>
      </c>
      <c r="B14" s="147" t="s">
        <v>191</v>
      </c>
      <c r="C14" s="148"/>
    </row>
    <row r="15" spans="1:5" ht="30.75" customHeight="1" x14ac:dyDescent="0.25">
      <c r="A15" s="135">
        <v>7</v>
      </c>
      <c r="B15" s="149" t="s">
        <v>194</v>
      </c>
      <c r="C15" s="150"/>
    </row>
    <row r="16" spans="1:5" ht="30.75" customHeight="1" x14ac:dyDescent="0.25">
      <c r="A16" s="133">
        <v>8</v>
      </c>
      <c r="B16" s="151" t="s">
        <v>195</v>
      </c>
      <c r="C16" s="146"/>
    </row>
    <row r="17" spans="1:3" ht="21.75" customHeight="1" thickBot="1" x14ac:dyDescent="0.3">
      <c r="A17" s="136"/>
      <c r="B17" s="137"/>
      <c r="C17" s="26"/>
    </row>
    <row r="18" spans="1:3" ht="43.5" customHeight="1" x14ac:dyDescent="0.25">
      <c r="A18" s="139" t="s">
        <v>192</v>
      </c>
      <c r="B18" s="140"/>
      <c r="C18" s="141"/>
    </row>
    <row r="19" spans="1:3" ht="38.25" customHeight="1" thickBot="1" x14ac:dyDescent="0.3">
      <c r="A19" s="142" t="s">
        <v>193</v>
      </c>
      <c r="B19" s="143"/>
      <c r="C19" s="144"/>
    </row>
  </sheetData>
  <sheetProtection algorithmName="SHA-512" hashValue="X3sfI4cKigCuv0z9VNw8MeASlcicSo+9sZDOPltTS0J+FDSfQtEp2aJUt3UgqiKYzCoeeLhUmEbcJWi2BPC2Vw==" saltValue="LpfPwH/BJ0GIKwGfSEXQmg==" spinCount="100000" sheet="1" selectLockedCells="1"/>
  <mergeCells count="16">
    <mergeCell ref="A1:C2"/>
    <mergeCell ref="A5:C5"/>
    <mergeCell ref="A6:C6"/>
    <mergeCell ref="B7:C7"/>
    <mergeCell ref="B8:C8"/>
    <mergeCell ref="B9:C9"/>
    <mergeCell ref="A10:A12"/>
    <mergeCell ref="B10:C10"/>
    <mergeCell ref="B11:C11"/>
    <mergeCell ref="B12:C12"/>
    <mergeCell ref="A18:C18"/>
    <mergeCell ref="A19:C19"/>
    <mergeCell ref="B13:C13"/>
    <mergeCell ref="B14:C14"/>
    <mergeCell ref="B15:C15"/>
    <mergeCell ref="B16:C16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zoomScale="80" zoomScaleNormal="80" workbookViewId="0">
      <selection activeCell="C17" sqref="C17"/>
    </sheetView>
  </sheetViews>
  <sheetFormatPr baseColWidth="10" defaultColWidth="9.140625" defaultRowHeight="15" x14ac:dyDescent="0.25"/>
  <cols>
    <col min="1" max="1" width="60.28515625" customWidth="1"/>
    <col min="2" max="2" width="33.28515625" customWidth="1"/>
    <col min="3" max="3" width="40" customWidth="1"/>
    <col min="4" max="4" width="22.28515625" bestFit="1" customWidth="1"/>
    <col min="5" max="5" width="45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31" customFormat="1" ht="21" x14ac:dyDescent="0.35">
      <c r="A1" s="126" t="s">
        <v>197</v>
      </c>
      <c r="B1" s="127" t="s">
        <v>198</v>
      </c>
      <c r="C1" s="128"/>
      <c r="D1" s="129"/>
      <c r="E1" s="129"/>
      <c r="F1" s="129"/>
      <c r="G1" s="129"/>
      <c r="H1" s="129"/>
      <c r="I1" s="129"/>
      <c r="J1" s="129"/>
      <c r="K1" s="129"/>
      <c r="L1" s="130"/>
    </row>
    <row r="2" spans="1:16" ht="18.75" x14ac:dyDescent="0.3">
      <c r="A2" s="132" t="s">
        <v>127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62"/>
    </row>
    <row r="3" spans="1:16" x14ac:dyDescent="0.25">
      <c r="A3" s="64"/>
      <c r="B3" s="53"/>
      <c r="C3" s="53"/>
      <c r="D3" s="53"/>
      <c r="E3" s="53"/>
      <c r="F3" s="53"/>
      <c r="G3" s="53"/>
      <c r="H3" s="53"/>
      <c r="I3" s="53"/>
      <c r="J3" s="53"/>
      <c r="K3" s="53"/>
      <c r="L3" s="62"/>
    </row>
    <row r="4" spans="1:16" s="92" customFormat="1" x14ac:dyDescent="0.25">
      <c r="A4" s="125" t="s">
        <v>120</v>
      </c>
      <c r="B4" s="12"/>
      <c r="C4" s="93"/>
      <c r="D4" s="93"/>
      <c r="E4" s="93"/>
      <c r="F4" s="93"/>
      <c r="G4" s="93"/>
      <c r="H4" s="93"/>
      <c r="I4" s="93"/>
      <c r="J4" s="93"/>
      <c r="K4" s="93"/>
      <c r="L4" s="94"/>
    </row>
    <row r="5" spans="1:16" s="92" customFormat="1" x14ac:dyDescent="0.25">
      <c r="A5" s="125" t="s">
        <v>119</v>
      </c>
      <c r="B5" s="13"/>
      <c r="C5" s="53"/>
      <c r="D5" s="53"/>
      <c r="E5" s="53"/>
      <c r="F5" s="53"/>
      <c r="G5" s="53"/>
      <c r="H5" s="53"/>
      <c r="I5" s="53"/>
      <c r="J5" s="93"/>
      <c r="K5" s="93"/>
      <c r="L5" s="94"/>
    </row>
    <row r="6" spans="1:16" s="92" customFormat="1" x14ac:dyDescent="0.25">
      <c r="A6" s="125" t="s">
        <v>121</v>
      </c>
      <c r="B6" s="13"/>
      <c r="C6" s="52"/>
      <c r="D6" s="53"/>
      <c r="E6" s="53"/>
      <c r="F6" s="53"/>
      <c r="G6" s="53"/>
      <c r="H6" s="53"/>
      <c r="I6" s="53"/>
      <c r="J6" s="93"/>
      <c r="K6" s="93"/>
      <c r="L6" s="94"/>
    </row>
    <row r="7" spans="1:16" s="92" customFormat="1" ht="15.75" thickBot="1" x14ac:dyDescent="0.3">
      <c r="A7" s="77"/>
      <c r="B7" s="93"/>
      <c r="C7" s="93"/>
      <c r="D7" s="53"/>
      <c r="E7" s="53"/>
      <c r="F7" s="53"/>
      <c r="G7" s="53"/>
      <c r="H7" s="53"/>
      <c r="I7" s="53"/>
      <c r="J7" s="93"/>
      <c r="K7" s="93"/>
      <c r="L7" s="94"/>
    </row>
    <row r="8" spans="1:16" s="92" customFormat="1" x14ac:dyDescent="0.25">
      <c r="A8" s="64"/>
      <c r="B8" s="53"/>
      <c r="C8" s="53"/>
      <c r="D8" s="53"/>
      <c r="E8" s="53"/>
      <c r="F8" s="53"/>
      <c r="G8" s="53"/>
      <c r="H8" s="53"/>
      <c r="I8" s="53"/>
      <c r="J8" s="172" t="s">
        <v>132</v>
      </c>
      <c r="K8" s="173"/>
      <c r="L8" s="174"/>
    </row>
    <row r="9" spans="1:16" s="124" customFormat="1" ht="129" customHeight="1" x14ac:dyDescent="0.25">
      <c r="A9" s="117" t="s">
        <v>122</v>
      </c>
      <c r="B9" s="118" t="s">
        <v>370</v>
      </c>
      <c r="C9" s="118" t="s">
        <v>371</v>
      </c>
      <c r="D9" s="118" t="s">
        <v>123</v>
      </c>
      <c r="E9" s="119" t="s">
        <v>124</v>
      </c>
      <c r="F9" s="119" t="s">
        <v>125</v>
      </c>
      <c r="G9" s="118" t="s">
        <v>126</v>
      </c>
      <c r="H9" s="118" t="s">
        <v>128</v>
      </c>
      <c r="I9" s="120" t="s">
        <v>129</v>
      </c>
      <c r="J9" s="121" t="s">
        <v>130</v>
      </c>
      <c r="K9" s="118" t="s">
        <v>129</v>
      </c>
      <c r="L9" s="122" t="s">
        <v>131</v>
      </c>
      <c r="M9" s="123" t="s">
        <v>0</v>
      </c>
    </row>
    <row r="10" spans="1:16" s="92" customFormat="1" x14ac:dyDescent="0.25">
      <c r="A10" s="115" t="s">
        <v>133</v>
      </c>
      <c r="B10" s="16"/>
      <c r="C10" s="16"/>
      <c r="D10" s="114" t="str">
        <f>IF(OR(B10="",C10=""),"",IF(C10-B10&lt;0,"Enddatum liegt vor Startdatum",IF(C10-B10+1&lt;4,"min. 4 Tage erforderlich",IF(C10-B10+1&gt;7,"Woche hat max. 7 Tage",C10-B10+1))))</f>
        <v/>
      </c>
      <c r="E10" s="14"/>
      <c r="F10" s="14"/>
      <c r="G10" s="14"/>
      <c r="H10" s="15"/>
      <c r="I10" s="113">
        <f>INT(G10/8)+IF(MOD(G10,8)&gt;=6,1,0)</f>
        <v>0</v>
      </c>
      <c r="J10" s="17"/>
      <c r="K10" s="111">
        <f>J10</f>
        <v>0</v>
      </c>
      <c r="L10" s="18"/>
      <c r="M10" t="str">
        <f>IF(COUNTA(B10:I10)=8,"ja","nein")</f>
        <v>nein</v>
      </c>
      <c r="N10" s="92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2" customFormat="1" x14ac:dyDescent="0.25">
      <c r="A11" s="116" t="s">
        <v>134</v>
      </c>
      <c r="B11" s="16"/>
      <c r="C11" s="16"/>
      <c r="D11" s="114" t="str">
        <f t="shared" ref="D11:D19" si="0">IF(OR(B11="",C11=""),"",IF(C11-B11&lt;0,"Enddatum liegt vor Startdatum",IF(C11-B11+1&lt;4,"min. 4 Tage erforderlich",IF(C11-B11+1&gt;7,"Woche hat max. 7 Tage",C11-B11+1))))</f>
        <v/>
      </c>
      <c r="E11" s="14"/>
      <c r="F11" s="14"/>
      <c r="G11" s="14"/>
      <c r="H11" s="15"/>
      <c r="I11" s="113">
        <f t="shared" ref="I11:I19" si="1">INT(G11/8)+IF(MOD(G11,8)&gt;=6,1,0)</f>
        <v>0</v>
      </c>
      <c r="J11" s="17"/>
      <c r="K11" s="112">
        <f t="shared" ref="K11:K19" si="2">J11</f>
        <v>0</v>
      </c>
      <c r="L11" s="19"/>
      <c r="M11" t="str">
        <f t="shared" ref="M11:M19" si="3">IF(COUNTA(B11:I11)=8,"ja","nein")</f>
        <v>nein</v>
      </c>
      <c r="N11" s="92" t="str">
        <f t="shared" ref="N11:N19" si="4">IF(J11&gt;0,"ja","nein")</f>
        <v>nein</v>
      </c>
      <c r="O11">
        <f t="shared" ref="O11:O19" si="5">(MIN(F11,45)+5)*I11</f>
        <v>0</v>
      </c>
      <c r="P11">
        <f t="shared" ref="P11:P19" si="6">(MIN(F11,45)+5)*K11</f>
        <v>0</v>
      </c>
    </row>
    <row r="12" spans="1:16" s="92" customFormat="1" x14ac:dyDescent="0.25">
      <c r="A12" s="115" t="s">
        <v>135</v>
      </c>
      <c r="B12" s="16"/>
      <c r="C12" s="16"/>
      <c r="D12" s="114" t="str">
        <f t="shared" si="0"/>
        <v/>
      </c>
      <c r="E12" s="14"/>
      <c r="F12" s="14"/>
      <c r="G12" s="14"/>
      <c r="H12" s="15"/>
      <c r="I12" s="113">
        <f t="shared" si="1"/>
        <v>0</v>
      </c>
      <c r="J12" s="17"/>
      <c r="K12" s="112">
        <f t="shared" si="2"/>
        <v>0</v>
      </c>
      <c r="L12" s="19"/>
      <c r="M12" t="str">
        <f t="shared" si="3"/>
        <v>nein</v>
      </c>
      <c r="N12" s="92" t="str">
        <f t="shared" si="4"/>
        <v>nein</v>
      </c>
      <c r="O12">
        <f t="shared" si="5"/>
        <v>0</v>
      </c>
      <c r="P12">
        <f t="shared" si="6"/>
        <v>0</v>
      </c>
    </row>
    <row r="13" spans="1:16" s="92" customFormat="1" x14ac:dyDescent="0.25">
      <c r="A13" s="116" t="s">
        <v>136</v>
      </c>
      <c r="B13" s="16"/>
      <c r="C13" s="16"/>
      <c r="D13" s="114" t="str">
        <f t="shared" si="0"/>
        <v/>
      </c>
      <c r="E13" s="14"/>
      <c r="F13" s="14"/>
      <c r="G13" s="14"/>
      <c r="H13" s="15"/>
      <c r="I13" s="113">
        <f t="shared" si="1"/>
        <v>0</v>
      </c>
      <c r="J13" s="17"/>
      <c r="K13" s="112">
        <f t="shared" si="2"/>
        <v>0</v>
      </c>
      <c r="L13" s="19"/>
      <c r="M13" t="str">
        <f t="shared" si="3"/>
        <v>nein</v>
      </c>
      <c r="N13" s="92" t="str">
        <f t="shared" si="4"/>
        <v>nein</v>
      </c>
      <c r="O13">
        <f t="shared" si="5"/>
        <v>0</v>
      </c>
      <c r="P13">
        <f t="shared" si="6"/>
        <v>0</v>
      </c>
    </row>
    <row r="14" spans="1:16" s="92" customFormat="1" x14ac:dyDescent="0.25">
      <c r="A14" s="115" t="s">
        <v>137</v>
      </c>
      <c r="B14" s="16"/>
      <c r="C14" s="16"/>
      <c r="D14" s="114" t="str">
        <f t="shared" si="0"/>
        <v/>
      </c>
      <c r="E14" s="14"/>
      <c r="F14" s="14"/>
      <c r="G14" s="14"/>
      <c r="H14" s="15"/>
      <c r="I14" s="113">
        <f t="shared" si="1"/>
        <v>0</v>
      </c>
      <c r="J14" s="17"/>
      <c r="K14" s="112">
        <f t="shared" si="2"/>
        <v>0</v>
      </c>
      <c r="L14" s="19"/>
      <c r="M14" t="str">
        <f t="shared" si="3"/>
        <v>nein</v>
      </c>
      <c r="N14" s="92" t="str">
        <f t="shared" si="4"/>
        <v>nein</v>
      </c>
      <c r="O14">
        <f t="shared" si="5"/>
        <v>0</v>
      </c>
      <c r="P14">
        <f t="shared" si="6"/>
        <v>0</v>
      </c>
    </row>
    <row r="15" spans="1:16" s="92" customFormat="1" x14ac:dyDescent="0.25">
      <c r="A15" s="116" t="s">
        <v>138</v>
      </c>
      <c r="B15" s="16"/>
      <c r="C15" s="16"/>
      <c r="D15" s="114" t="str">
        <f t="shared" si="0"/>
        <v/>
      </c>
      <c r="E15" s="14"/>
      <c r="F15" s="14"/>
      <c r="G15" s="14"/>
      <c r="H15" s="15"/>
      <c r="I15" s="113">
        <f t="shared" si="1"/>
        <v>0</v>
      </c>
      <c r="J15" s="17"/>
      <c r="K15" s="112">
        <f t="shared" si="2"/>
        <v>0</v>
      </c>
      <c r="L15" s="19"/>
      <c r="M15" t="str">
        <f t="shared" si="3"/>
        <v>nein</v>
      </c>
      <c r="N15" s="92" t="str">
        <f t="shared" si="4"/>
        <v>nein</v>
      </c>
      <c r="O15">
        <f t="shared" si="5"/>
        <v>0</v>
      </c>
      <c r="P15">
        <f t="shared" si="6"/>
        <v>0</v>
      </c>
    </row>
    <row r="16" spans="1:16" s="92" customFormat="1" x14ac:dyDescent="0.25">
      <c r="A16" s="115" t="s">
        <v>139</v>
      </c>
      <c r="B16" s="16"/>
      <c r="C16" s="16"/>
      <c r="D16" s="114" t="str">
        <f t="shared" si="0"/>
        <v/>
      </c>
      <c r="E16" s="14"/>
      <c r="F16" s="14"/>
      <c r="G16" s="14"/>
      <c r="H16" s="15"/>
      <c r="I16" s="113">
        <f t="shared" si="1"/>
        <v>0</v>
      </c>
      <c r="J16" s="17"/>
      <c r="K16" s="112">
        <f t="shared" si="2"/>
        <v>0</v>
      </c>
      <c r="L16" s="19"/>
      <c r="M16" t="str">
        <f t="shared" si="3"/>
        <v>nein</v>
      </c>
      <c r="N16" s="92" t="str">
        <f t="shared" si="4"/>
        <v>nein</v>
      </c>
      <c r="O16">
        <f t="shared" si="5"/>
        <v>0</v>
      </c>
      <c r="P16">
        <f t="shared" si="6"/>
        <v>0</v>
      </c>
    </row>
    <row r="17" spans="1:16" s="92" customFormat="1" x14ac:dyDescent="0.25">
      <c r="A17" s="116" t="s">
        <v>140</v>
      </c>
      <c r="B17" s="16"/>
      <c r="C17" s="16"/>
      <c r="D17" s="114" t="str">
        <f t="shared" si="0"/>
        <v/>
      </c>
      <c r="E17" s="14"/>
      <c r="F17" s="14"/>
      <c r="G17" s="14"/>
      <c r="H17" s="15"/>
      <c r="I17" s="113">
        <f t="shared" si="1"/>
        <v>0</v>
      </c>
      <c r="J17" s="17"/>
      <c r="K17" s="112">
        <f t="shared" si="2"/>
        <v>0</v>
      </c>
      <c r="L17" s="19"/>
      <c r="M17" t="str">
        <f t="shared" si="3"/>
        <v>nein</v>
      </c>
      <c r="N17" s="92" t="str">
        <f t="shared" si="4"/>
        <v>nein</v>
      </c>
      <c r="O17">
        <f t="shared" si="5"/>
        <v>0</v>
      </c>
      <c r="P17">
        <f t="shared" si="6"/>
        <v>0</v>
      </c>
    </row>
    <row r="18" spans="1:16" s="92" customFormat="1" x14ac:dyDescent="0.25">
      <c r="A18" s="115" t="s">
        <v>141</v>
      </c>
      <c r="B18" s="16"/>
      <c r="C18" s="16"/>
      <c r="D18" s="114" t="str">
        <f t="shared" si="0"/>
        <v/>
      </c>
      <c r="E18" s="14"/>
      <c r="F18" s="14"/>
      <c r="G18" s="14"/>
      <c r="H18" s="15"/>
      <c r="I18" s="113">
        <f t="shared" si="1"/>
        <v>0</v>
      </c>
      <c r="J18" s="17"/>
      <c r="K18" s="112">
        <f t="shared" si="2"/>
        <v>0</v>
      </c>
      <c r="L18" s="19"/>
      <c r="M18" t="str">
        <f t="shared" si="3"/>
        <v>nein</v>
      </c>
      <c r="N18" s="92" t="str">
        <f t="shared" si="4"/>
        <v>nein</v>
      </c>
      <c r="O18">
        <f t="shared" si="5"/>
        <v>0</v>
      </c>
      <c r="P18">
        <f t="shared" si="6"/>
        <v>0</v>
      </c>
    </row>
    <row r="19" spans="1:16" s="92" customFormat="1" x14ac:dyDescent="0.25">
      <c r="A19" s="116" t="s">
        <v>142</v>
      </c>
      <c r="B19" s="16"/>
      <c r="C19" s="16"/>
      <c r="D19" s="114" t="str">
        <f t="shared" si="0"/>
        <v/>
      </c>
      <c r="E19" s="14"/>
      <c r="F19" s="14"/>
      <c r="G19" s="14"/>
      <c r="H19" s="15"/>
      <c r="I19" s="113">
        <f t="shared" si="1"/>
        <v>0</v>
      </c>
      <c r="J19" s="17"/>
      <c r="K19" s="112">
        <f t="shared" si="2"/>
        <v>0</v>
      </c>
      <c r="L19" s="19"/>
      <c r="M19" t="str">
        <f t="shared" si="3"/>
        <v>nein</v>
      </c>
      <c r="N19" s="92" t="str">
        <f t="shared" si="4"/>
        <v>nein</v>
      </c>
      <c r="O19">
        <f t="shared" si="5"/>
        <v>0</v>
      </c>
      <c r="P19">
        <f t="shared" si="6"/>
        <v>0</v>
      </c>
    </row>
    <row r="20" spans="1:16" s="92" customFormat="1" x14ac:dyDescent="0.25">
      <c r="A20" s="116" t="s">
        <v>356</v>
      </c>
      <c r="B20" s="16"/>
      <c r="C20" s="16"/>
      <c r="D20" s="114" t="str">
        <f>IF(OR(B20="",C20=""),"",IF(C20-B20&lt;0,"Enddatum liegt vor Startdatum",IF(C20-B20+1&lt;4,"min. 4 Tage erforderlich",IF(C20-B20+1&gt;7,"Woche hat max. 7 Tage",C20-B20+1))))</f>
        <v/>
      </c>
      <c r="E20" s="35"/>
      <c r="F20" s="35"/>
      <c r="G20" s="35"/>
      <c r="H20" s="36"/>
      <c r="I20" s="113">
        <f>INT(G20/8)+IF(MOD(G20,8)&gt;=6,1,0)</f>
        <v>0</v>
      </c>
      <c r="J20" s="37"/>
      <c r="K20" s="111">
        <f>J20</f>
        <v>0</v>
      </c>
      <c r="L20" s="38"/>
      <c r="M20" t="str">
        <f>IF(COUNTA(B20:I20)=8,"ja","nein")</f>
        <v>nein</v>
      </c>
      <c r="N20" s="92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2" customFormat="1" ht="15.75" thickBot="1" x14ac:dyDescent="0.3">
      <c r="A21" s="85" t="s">
        <v>163</v>
      </c>
      <c r="B21" s="86">
        <f>COUNTIF(M10:M20,"ja")</f>
        <v>0</v>
      </c>
      <c r="C21" s="87"/>
      <c r="D21" s="87">
        <f>SUM(D10:D20)</f>
        <v>0</v>
      </c>
      <c r="E21" s="87">
        <f>SUM(E10:E20)</f>
        <v>0</v>
      </c>
      <c r="F21" s="87">
        <f>SUM(F10:F20)</f>
        <v>0</v>
      </c>
      <c r="G21" s="87">
        <f>SUM(G10:G20)</f>
        <v>0</v>
      </c>
      <c r="H21" s="87"/>
      <c r="I21" s="88">
        <f>SUM(I10:I20)</f>
        <v>0</v>
      </c>
      <c r="J21" s="89">
        <f>COUNTIF(N10:N20,"ja")</f>
        <v>0</v>
      </c>
      <c r="K21" s="90">
        <f>SUM(K10:K20)</f>
        <v>0</v>
      </c>
      <c r="L21" s="91"/>
      <c r="O21" s="92">
        <f>SUM(O10:O20)</f>
        <v>0</v>
      </c>
      <c r="P21" s="92">
        <f>SUM(P10:P20)</f>
        <v>0</v>
      </c>
    </row>
    <row r="22" spans="1:16" s="92" customFormat="1" x14ac:dyDescent="0.25">
      <c r="A22" s="77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4"/>
    </row>
    <row r="23" spans="1:16" x14ac:dyDescent="0.25">
      <c r="A23" s="95" t="s">
        <v>143</v>
      </c>
      <c r="B23" s="96">
        <f>SUM(I10:I20)</f>
        <v>0</v>
      </c>
      <c r="C23" s="97" t="s">
        <v>148</v>
      </c>
      <c r="D23" s="53"/>
      <c r="E23" s="53"/>
      <c r="F23" s="53"/>
      <c r="G23" s="53"/>
      <c r="H23" s="53"/>
      <c r="I23" s="53"/>
      <c r="J23" s="53"/>
      <c r="K23" s="53"/>
      <c r="L23" s="62"/>
    </row>
    <row r="24" spans="1:16" x14ac:dyDescent="0.25">
      <c r="A24" s="98" t="s">
        <v>144</v>
      </c>
      <c r="B24" s="99">
        <v>5</v>
      </c>
      <c r="C24" s="100" t="s">
        <v>149</v>
      </c>
      <c r="D24" s="53"/>
      <c r="E24" s="53"/>
      <c r="F24" s="53"/>
      <c r="G24" s="53"/>
      <c r="H24" s="53"/>
      <c r="I24" s="53"/>
      <c r="J24" s="53"/>
      <c r="K24" s="53"/>
      <c r="L24" s="62"/>
    </row>
    <row r="25" spans="1:16" x14ac:dyDescent="0.25">
      <c r="A25" s="98" t="s">
        <v>145</v>
      </c>
      <c r="B25" s="101">
        <f>B23</f>
        <v>0</v>
      </c>
      <c r="C25" s="100"/>
      <c r="D25" s="53"/>
      <c r="E25" s="53"/>
      <c r="F25" s="53"/>
      <c r="G25" s="53"/>
      <c r="H25" s="53"/>
      <c r="I25" s="53"/>
      <c r="J25" s="53"/>
      <c r="K25" s="53"/>
      <c r="L25" s="62"/>
    </row>
    <row r="26" spans="1:16" x14ac:dyDescent="0.25">
      <c r="A26" s="98" t="s">
        <v>146</v>
      </c>
      <c r="B26" s="99">
        <v>1</v>
      </c>
      <c r="C26" s="100"/>
      <c r="D26" s="53"/>
      <c r="E26" s="53"/>
      <c r="F26" s="53"/>
      <c r="G26" s="53"/>
      <c r="H26" s="53"/>
      <c r="I26" s="53"/>
      <c r="J26" s="53"/>
      <c r="K26" s="53"/>
      <c r="L26" s="62"/>
    </row>
    <row r="27" spans="1:16" x14ac:dyDescent="0.25">
      <c r="A27" s="102" t="s">
        <v>147</v>
      </c>
      <c r="B27" s="6">
        <v>35</v>
      </c>
      <c r="C27" s="103" t="s">
        <v>150</v>
      </c>
      <c r="D27" s="53"/>
      <c r="E27" s="53"/>
      <c r="F27" s="53"/>
      <c r="G27" s="53"/>
      <c r="H27" s="53"/>
      <c r="I27" s="53"/>
      <c r="J27" s="53"/>
      <c r="K27" s="53"/>
      <c r="L27" s="62"/>
    </row>
    <row r="28" spans="1:16" x14ac:dyDescent="0.25">
      <c r="A28" s="64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62"/>
    </row>
    <row r="29" spans="1:16" x14ac:dyDescent="0.25">
      <c r="A29" s="64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62"/>
    </row>
    <row r="30" spans="1:16" s="92" customFormat="1" x14ac:dyDescent="0.25">
      <c r="A30" s="202" t="s">
        <v>164</v>
      </c>
      <c r="B30" s="203"/>
      <c r="C30" s="93"/>
      <c r="D30" s="104"/>
      <c r="E30" s="199" t="s">
        <v>175</v>
      </c>
      <c r="F30" s="200"/>
      <c r="G30" s="200"/>
      <c r="H30" s="201"/>
      <c r="I30" s="93"/>
      <c r="J30" s="93"/>
      <c r="K30" s="53"/>
      <c r="L30" s="94"/>
    </row>
    <row r="31" spans="1:16" ht="15.75" x14ac:dyDescent="0.25">
      <c r="A31" s="197" t="s">
        <v>167</v>
      </c>
      <c r="B31" s="198"/>
      <c r="C31" s="105"/>
      <c r="D31" s="53"/>
      <c r="E31" s="178" t="s">
        <v>176</v>
      </c>
      <c r="F31" s="179"/>
      <c r="G31" s="179"/>
      <c r="H31" s="180"/>
      <c r="I31" s="53"/>
      <c r="J31" s="53"/>
      <c r="K31" s="53"/>
      <c r="L31" s="62"/>
    </row>
    <row r="32" spans="1:16" ht="29.25" customHeight="1" x14ac:dyDescent="0.25">
      <c r="A32" s="106"/>
      <c r="B32" s="107"/>
      <c r="C32" s="105"/>
      <c r="D32" s="53"/>
      <c r="E32" s="108"/>
      <c r="F32" s="109" t="s">
        <v>177</v>
      </c>
      <c r="G32" s="109" t="s">
        <v>178</v>
      </c>
      <c r="H32" s="110" t="s">
        <v>179</v>
      </c>
      <c r="I32" s="53"/>
      <c r="J32" s="53"/>
      <c r="K32" s="53"/>
      <c r="L32" s="62"/>
    </row>
    <row r="33" spans="1:52" x14ac:dyDescent="0.25">
      <c r="A33" s="71" t="s">
        <v>151</v>
      </c>
      <c r="B33" s="10"/>
      <c r="C33" s="3"/>
      <c r="D33" s="53"/>
      <c r="E33" s="83" t="s">
        <v>151</v>
      </c>
      <c r="F33" s="10"/>
      <c r="G33" s="4">
        <f>B26*(G21+SUM(J10:J20))</f>
        <v>0</v>
      </c>
      <c r="H33" s="5">
        <f>G33*F33</f>
        <v>0</v>
      </c>
      <c r="I33" s="60"/>
      <c r="J33" s="53"/>
      <c r="K33" s="53"/>
      <c r="L33" s="62"/>
    </row>
    <row r="34" spans="1:52" x14ac:dyDescent="0.25">
      <c r="A34" s="71" t="s">
        <v>152</v>
      </c>
      <c r="B34" s="10"/>
      <c r="C34" s="3"/>
      <c r="D34" s="53"/>
      <c r="E34" s="83" t="s">
        <v>152</v>
      </c>
      <c r="F34" s="10"/>
      <c r="G34" s="81">
        <f>O21</f>
        <v>0</v>
      </c>
      <c r="H34" s="5">
        <f>G34*F34</f>
        <v>0</v>
      </c>
      <c r="I34" s="53"/>
      <c r="J34" s="53"/>
      <c r="K34" s="82"/>
      <c r="L34" s="62"/>
    </row>
    <row r="35" spans="1:52" x14ac:dyDescent="0.25">
      <c r="A35" s="71" t="s">
        <v>153</v>
      </c>
      <c r="B35" s="10"/>
      <c r="C35" s="3"/>
      <c r="D35" s="84"/>
      <c r="E35" s="83" t="s">
        <v>173</v>
      </c>
      <c r="F35" s="10"/>
      <c r="G35" s="4">
        <f>P21</f>
        <v>0</v>
      </c>
      <c r="H35" s="5">
        <f>F35*G35</f>
        <v>0</v>
      </c>
      <c r="I35" s="53"/>
      <c r="J35" s="53"/>
      <c r="K35" s="53"/>
      <c r="L35" s="62"/>
    </row>
    <row r="36" spans="1:52" x14ac:dyDescent="0.25">
      <c r="A36" s="71" t="s">
        <v>154</v>
      </c>
      <c r="B36" s="10"/>
      <c r="C36" s="3"/>
      <c r="D36" s="84"/>
      <c r="E36" s="83" t="s">
        <v>174</v>
      </c>
      <c r="F36" s="11"/>
      <c r="G36" s="53"/>
      <c r="H36" s="5">
        <f>F34*G34*F36</f>
        <v>0</v>
      </c>
      <c r="I36" s="82"/>
      <c r="J36" s="60"/>
      <c r="K36" s="53"/>
      <c r="L36" s="62"/>
    </row>
    <row r="37" spans="1:52" x14ac:dyDescent="0.25">
      <c r="A37" s="71" t="s">
        <v>155</v>
      </c>
      <c r="B37" s="10"/>
      <c r="C37" s="3"/>
      <c r="D37" s="53"/>
      <c r="E37" s="83" t="s">
        <v>155</v>
      </c>
      <c r="F37" s="25"/>
      <c r="G37" s="53"/>
      <c r="H37" s="5">
        <f>(G10+I10+J10+K10)*E10*F37+(G11+I11+J11+K11)*E11*F37+(G12+I12+J12+K12)*E12*F37+(G13+I13+J13+K13)*E13*F37+(G14+I14+J14+K14)*E14*F37+(G15+I15+J15+K15)*E15*F37+(G16+I16+J16+K16)*E16*F37+(G17+I17+J17+K17)*E17*F37+(G18+I18+J18+K18)*E18*F37+(G19+I19+J19+K19)*E19*F37+(G20+I20+J20+K20)*E20*F37</f>
        <v>0</v>
      </c>
      <c r="I37" s="53"/>
      <c r="J37" s="53"/>
      <c r="K37" s="53"/>
      <c r="L37" s="62"/>
    </row>
    <row r="38" spans="1:52" x14ac:dyDescent="0.25">
      <c r="A38" s="71" t="s">
        <v>156</v>
      </c>
      <c r="B38" s="10"/>
      <c r="C38" s="3"/>
      <c r="D38" s="53"/>
      <c r="E38" s="83" t="s">
        <v>156</v>
      </c>
      <c r="F38" s="10"/>
      <c r="G38" s="53"/>
      <c r="H38" s="5">
        <f>B25*F38</f>
        <v>0</v>
      </c>
      <c r="I38" s="53"/>
      <c r="J38" s="53"/>
      <c r="K38" s="53"/>
      <c r="L38" s="62"/>
    </row>
    <row r="39" spans="1:52" x14ac:dyDescent="0.25">
      <c r="A39" s="71" t="s">
        <v>157</v>
      </c>
      <c r="B39" s="10"/>
      <c r="C39" s="3"/>
      <c r="D39" s="53"/>
      <c r="E39" s="193" t="s">
        <v>157</v>
      </c>
      <c r="F39" s="194"/>
      <c r="G39" s="53"/>
      <c r="H39" s="5">
        <f>B39</f>
        <v>0</v>
      </c>
      <c r="I39" s="53"/>
      <c r="J39" s="53"/>
      <c r="K39" s="53"/>
      <c r="L39" s="62"/>
    </row>
    <row r="40" spans="1:52" x14ac:dyDescent="0.25">
      <c r="A40" s="51" t="s">
        <v>166</v>
      </c>
      <c r="B40" s="9">
        <f>SUM(B33:B39)</f>
        <v>0</v>
      </c>
      <c r="C40" s="1"/>
      <c r="D40" s="53"/>
      <c r="E40" s="74" t="s">
        <v>196</v>
      </c>
      <c r="F40" s="75"/>
      <c r="G40" s="76"/>
      <c r="H40" s="9">
        <f>SUM(H33:H39)</f>
        <v>0</v>
      </c>
      <c r="I40" s="53"/>
      <c r="J40" s="53"/>
      <c r="K40" s="53"/>
      <c r="L40" s="62"/>
      <c r="AW40" s="63"/>
      <c r="AX40" s="63"/>
      <c r="AY40" s="63"/>
      <c r="AZ40" s="63"/>
    </row>
    <row r="41" spans="1:52" x14ac:dyDescent="0.25">
      <c r="A41" s="77"/>
      <c r="B41" s="53"/>
      <c r="C41" s="53"/>
      <c r="D41" s="53"/>
      <c r="E41" s="53"/>
      <c r="F41" s="78"/>
      <c r="G41" s="78"/>
      <c r="H41" s="78"/>
      <c r="I41" s="53"/>
      <c r="J41" s="78"/>
      <c r="K41" s="78"/>
      <c r="L41" s="79"/>
      <c r="M41" s="63"/>
      <c r="N41" s="63"/>
      <c r="O41" s="63"/>
      <c r="P41" s="63"/>
      <c r="Q41" s="63"/>
      <c r="R41" s="63"/>
      <c r="S41" s="63"/>
      <c r="T41" s="63"/>
      <c r="AM41" s="63"/>
      <c r="AN41" s="80"/>
    </row>
    <row r="42" spans="1:52" ht="15.75" x14ac:dyDescent="0.25">
      <c r="A42" s="195" t="s">
        <v>165</v>
      </c>
      <c r="B42" s="196"/>
      <c r="C42" s="53"/>
      <c r="D42" s="53"/>
      <c r="E42" s="175" t="s">
        <v>147</v>
      </c>
      <c r="F42" s="176"/>
      <c r="G42" s="176"/>
      <c r="H42" s="177"/>
      <c r="I42" s="53"/>
      <c r="J42" s="53"/>
      <c r="K42" s="53"/>
      <c r="L42" s="62"/>
      <c r="AW42" s="63"/>
      <c r="AX42" s="63"/>
      <c r="AY42" s="63"/>
      <c r="AZ42" s="63"/>
    </row>
    <row r="43" spans="1:52" ht="14.45" customHeight="1" x14ac:dyDescent="0.25">
      <c r="A43" s="71" t="s">
        <v>158</v>
      </c>
      <c r="B43" s="10"/>
      <c r="C43" s="3"/>
      <c r="D43" s="53"/>
      <c r="E43" s="181"/>
      <c r="F43" s="182"/>
      <c r="G43" s="183"/>
      <c r="H43" s="190"/>
      <c r="I43" s="53"/>
      <c r="J43" s="53"/>
      <c r="K43" s="53"/>
      <c r="L43" s="62"/>
      <c r="AW43" s="63"/>
      <c r="AX43" s="63"/>
      <c r="AY43" s="63"/>
      <c r="AZ43" s="63"/>
    </row>
    <row r="44" spans="1:52" ht="14.45" customHeight="1" x14ac:dyDescent="0.25">
      <c r="A44" s="71" t="s">
        <v>159</v>
      </c>
      <c r="B44" s="10"/>
      <c r="C44" s="3"/>
      <c r="D44" s="53"/>
      <c r="E44" s="184"/>
      <c r="F44" s="185"/>
      <c r="G44" s="186"/>
      <c r="H44" s="191"/>
      <c r="I44" s="53"/>
      <c r="J44" s="53"/>
      <c r="K44" s="53"/>
      <c r="L44" s="62"/>
      <c r="AW44" s="63"/>
      <c r="AX44" s="63"/>
      <c r="AY44" s="63"/>
      <c r="AZ44" s="63"/>
    </row>
    <row r="45" spans="1:52" ht="14.45" customHeight="1" x14ac:dyDescent="0.25">
      <c r="A45" s="71" t="s">
        <v>160</v>
      </c>
      <c r="B45" s="10"/>
      <c r="C45" s="3"/>
      <c r="D45" s="53"/>
      <c r="E45" s="184"/>
      <c r="F45" s="185"/>
      <c r="G45" s="186"/>
      <c r="H45" s="191"/>
      <c r="I45" s="53"/>
      <c r="J45" s="53"/>
      <c r="K45" s="53"/>
      <c r="L45" s="62"/>
      <c r="AW45" s="63"/>
      <c r="AX45" s="63"/>
      <c r="AY45" s="63"/>
      <c r="AZ45" s="63"/>
    </row>
    <row r="46" spans="1:52" s="55" customFormat="1" x14ac:dyDescent="0.25">
      <c r="A46" s="72" t="s">
        <v>161</v>
      </c>
      <c r="B46" s="10"/>
      <c r="C46" s="2"/>
      <c r="D46" s="52"/>
      <c r="E46" s="187"/>
      <c r="F46" s="188"/>
      <c r="G46" s="189"/>
      <c r="H46" s="192"/>
      <c r="I46" s="53"/>
      <c r="J46" s="52"/>
      <c r="K46" s="52"/>
      <c r="L46" s="54"/>
      <c r="AW46" s="56"/>
      <c r="AX46" s="56"/>
      <c r="AY46" s="56"/>
      <c r="AZ46" s="56"/>
    </row>
    <row r="47" spans="1:52" s="55" customFormat="1" x14ac:dyDescent="0.25">
      <c r="A47" s="73" t="s">
        <v>162</v>
      </c>
      <c r="B47" s="10"/>
      <c r="C47" s="2"/>
      <c r="D47" s="52"/>
      <c r="E47" s="204" t="s">
        <v>180</v>
      </c>
      <c r="F47" s="205"/>
      <c r="G47" s="206"/>
      <c r="H47" s="8">
        <f>(G21+SUM(J10:J20))*B27</f>
        <v>0</v>
      </c>
      <c r="I47" s="53"/>
      <c r="J47" s="52"/>
      <c r="K47" s="52"/>
      <c r="L47" s="54"/>
      <c r="AW47" s="56"/>
      <c r="AX47" s="56"/>
      <c r="AY47" s="56"/>
      <c r="AZ47" s="56"/>
    </row>
    <row r="48" spans="1:52" s="55" customFormat="1" x14ac:dyDescent="0.25">
      <c r="A48" s="51" t="s">
        <v>166</v>
      </c>
      <c r="B48" s="9">
        <f>SUM(B43:B47)</f>
        <v>0</v>
      </c>
      <c r="C48" s="52"/>
      <c r="D48" s="52"/>
      <c r="E48" s="53"/>
      <c r="F48" s="53"/>
      <c r="G48" s="53"/>
      <c r="H48" s="53"/>
      <c r="I48" s="53"/>
      <c r="J48" s="52"/>
      <c r="K48" s="52"/>
      <c r="L48" s="54"/>
      <c r="AW48" s="56"/>
      <c r="AX48" s="56"/>
      <c r="AY48" s="56"/>
      <c r="AZ48" s="56"/>
    </row>
    <row r="49" spans="1:52" s="55" customFormat="1" x14ac:dyDescent="0.25">
      <c r="A49" s="57"/>
      <c r="B49" s="52"/>
      <c r="C49" s="1"/>
      <c r="D49" s="52"/>
      <c r="E49" s="52"/>
      <c r="F49" s="2"/>
      <c r="G49" s="2"/>
      <c r="H49" s="2"/>
      <c r="I49" s="53"/>
      <c r="J49" s="52"/>
      <c r="K49" s="52"/>
      <c r="L49" s="54"/>
      <c r="AW49" s="56"/>
      <c r="AX49" s="56"/>
      <c r="AY49" s="56"/>
      <c r="AZ49" s="56"/>
    </row>
    <row r="50" spans="1:52" x14ac:dyDescent="0.25">
      <c r="A50" s="58" t="s">
        <v>168</v>
      </c>
      <c r="B50" s="59">
        <f>B40-B48</f>
        <v>0</v>
      </c>
      <c r="C50" s="60"/>
      <c r="D50" s="53"/>
      <c r="E50" s="21" t="s">
        <v>181</v>
      </c>
      <c r="F50" s="61"/>
      <c r="G50" s="22"/>
      <c r="H50" s="20">
        <f>H40-H47</f>
        <v>0</v>
      </c>
      <c r="I50" s="53"/>
      <c r="J50" s="53"/>
      <c r="K50" s="53"/>
      <c r="L50" s="62"/>
      <c r="AW50" s="63"/>
      <c r="AX50" s="63"/>
      <c r="AY50" s="63"/>
      <c r="AZ50" s="63"/>
    </row>
    <row r="51" spans="1:52" ht="15.75" thickBot="1" x14ac:dyDescent="0.3">
      <c r="A51" s="64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62"/>
    </row>
    <row r="52" spans="1:52" ht="19.5" thickBot="1" x14ac:dyDescent="0.35">
      <c r="A52" s="65" t="s">
        <v>169</v>
      </c>
      <c r="B52" s="23">
        <f>IF(MIN(B50,H50)&lt;=0,0,MIN(B50,H50))</f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1:52" x14ac:dyDescent="0.25">
      <c r="A53" s="68"/>
      <c r="B53" s="69"/>
      <c r="C53" s="70"/>
    </row>
    <row r="54" spans="1:52" x14ac:dyDescent="0.25">
      <c r="A54" s="50" t="s">
        <v>170</v>
      </c>
      <c r="B54" s="24" t="s">
        <v>182</v>
      </c>
      <c r="C54" s="49"/>
    </row>
    <row r="55" spans="1:52" hidden="1" x14ac:dyDescent="0.25">
      <c r="A55" s="39" t="s">
        <v>118</v>
      </c>
      <c r="B55" s="40" t="str">
        <f>IF(B52*0.8&gt;=2000,"si","no")</f>
        <v>no</v>
      </c>
      <c r="C55" s="41"/>
      <c r="D55" s="41"/>
      <c r="E55" s="41"/>
      <c r="F55" s="41"/>
    </row>
    <row r="56" spans="1:52" hidden="1" x14ac:dyDescent="0.25">
      <c r="A56" s="39" t="s">
        <v>117</v>
      </c>
      <c r="B56" s="42" t="str">
        <f>IF(B52*0.5&gt;=2000,"si","no")</f>
        <v>no</v>
      </c>
      <c r="C56" s="41"/>
      <c r="D56" s="41"/>
      <c r="E56" s="41"/>
      <c r="F56" s="41"/>
    </row>
    <row r="57" spans="1:52" ht="30" x14ac:dyDescent="0.25">
      <c r="A57" s="43" t="s">
        <v>171</v>
      </c>
      <c r="B57" s="44" t="str">
        <f>IF(B56="si",B52*0.5,"non concesso secondo art. 16, delibera n. 951/2025")</f>
        <v>non concesso secondo art. 16, delibera n. 951/2025</v>
      </c>
      <c r="C57" s="45"/>
      <c r="D57" s="41"/>
      <c r="E57" s="41"/>
      <c r="F57" s="41"/>
    </row>
    <row r="58" spans="1:52" ht="30.75" thickBot="1" x14ac:dyDescent="0.3">
      <c r="A58" s="46" t="s">
        <v>172</v>
      </c>
      <c r="B58" s="47" t="str">
        <f>IF(B55="si",B52*0.8,"non concesso secondo art. 16, delibera n. 951/2025")</f>
        <v>non concesso secondo art. 16, delibera n. 951/2025</v>
      </c>
      <c r="C58" s="41"/>
      <c r="D58" s="41"/>
      <c r="E58" s="41"/>
      <c r="F58" s="41"/>
    </row>
    <row r="59" spans="1:52" x14ac:dyDescent="0.25">
      <c r="A59" s="48"/>
      <c r="C59" s="41"/>
      <c r="D59" s="41"/>
      <c r="E59" s="41"/>
      <c r="F59" s="41"/>
    </row>
    <row r="60" spans="1:52" x14ac:dyDescent="0.25">
      <c r="C60" s="41"/>
      <c r="D60" s="41"/>
      <c r="E60" s="41"/>
      <c r="F60" s="41"/>
    </row>
    <row r="61" spans="1:52" x14ac:dyDescent="0.25">
      <c r="C61" s="41"/>
      <c r="D61" s="41"/>
      <c r="E61" s="41"/>
      <c r="F61" s="41"/>
    </row>
    <row r="62" spans="1:52" x14ac:dyDescent="0.25">
      <c r="C62" s="41"/>
      <c r="D62" s="41"/>
      <c r="E62" s="41"/>
      <c r="F62" s="41"/>
    </row>
    <row r="63" spans="1:52" x14ac:dyDescent="0.25">
      <c r="C63" s="41"/>
      <c r="D63" s="41"/>
      <c r="E63" s="41"/>
      <c r="F63" s="41"/>
    </row>
    <row r="64" spans="1:52" x14ac:dyDescent="0.25">
      <c r="C64" s="41"/>
      <c r="D64" s="41"/>
      <c r="E64" s="41"/>
      <c r="F64" s="41"/>
    </row>
    <row r="65" spans="3:6" x14ac:dyDescent="0.25">
      <c r="C65" s="41"/>
      <c r="D65" s="41"/>
      <c r="E65" s="41"/>
      <c r="F65" s="41"/>
    </row>
    <row r="66" spans="3:6" x14ac:dyDescent="0.25">
      <c r="C66" s="41"/>
      <c r="D66" s="41"/>
      <c r="E66" s="41"/>
      <c r="F66" s="41"/>
    </row>
  </sheetData>
  <sheetProtection algorithmName="SHA-512" hashValue="f1MoaLA/L6lI2nyjIH0Hv8HKnfkjAC22eJfYMVCiKTcNyh5FhidffE9ifNFCAsT6pdu9zAtTY1L74aJd6VHjkg==" saltValue="IceA9HqQ/WrX0Y0cDh1ilg==" spinCount="100000" sheet="1" selectLockedCells="1"/>
  <mergeCells count="11">
    <mergeCell ref="A42:B42"/>
    <mergeCell ref="A31:B31"/>
    <mergeCell ref="E30:H30"/>
    <mergeCell ref="A30:B30"/>
    <mergeCell ref="E47:G47"/>
    <mergeCell ref="J8:L8"/>
    <mergeCell ref="E42:H42"/>
    <mergeCell ref="E31:H31"/>
    <mergeCell ref="E43:G46"/>
    <mergeCell ref="H43:H46"/>
    <mergeCell ref="E39:F39"/>
  </mergeCells>
  <phoneticPr fontId="4" type="noConversion"/>
  <conditionalFormatting sqref="B10:B20">
    <cfRule type="expression" dxfId="5" priority="6">
      <formula>AND(NOT(ISBLANK($B10)),IF(OR(WEEKDAY($B10,2)=6,WEEKDAY(B$10,2)=7),TRUE,FALSE))</formula>
    </cfRule>
  </conditionalFormatting>
  <conditionalFormatting sqref="B57">
    <cfRule type="expression" dxfId="4" priority="4">
      <formula>$B$54="SI 50%"</formula>
    </cfRule>
  </conditionalFormatting>
  <conditionalFormatting sqref="B57:B58">
    <cfRule type="expression" dxfId="3" priority="1">
      <formula>$B$54="Prego selezionare"</formula>
    </cfRule>
    <cfRule type="expression" dxfId="2" priority="2">
      <formula>$B$54="NO"</formula>
    </cfRule>
  </conditionalFormatting>
  <conditionalFormatting sqref="B58">
    <cfRule type="expression" dxfId="1" priority="3">
      <formula>$B$54="SI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18">
    <dataValidation type="decimal" operator="lessThanOrEqual" allowBlank="1" showInputMessage="1" showErrorMessage="1" errorTitle="ERRORE" error="La tariffa oraria massima prevista per la direzione pedagogica in fase di concessione è di 30,00 €." prompt="Si tratta di tariffe orarie unitarie massime che il beneficario puó indicare anche in misura inferiore (vedi Delibera Nr. 16/2026)_x000a_Direzione pedagogica: € 30,00" sqref="F33" xr:uid="{1402E2DA-E68B-4FF6-8F67-0F307A9E4215}">
      <formula1>30</formula1>
    </dataValidation>
    <dataValidation type="decimal" operator="lessThanOrEqual" allowBlank="1" showInputMessage="1" showErrorMessage="1" errorTitle="ERRORE" error="Si tratta di tariffe orarie unitarie massime che il beneficario puó indicare anche in misura inferiore (vedi Delibera Nr. 16/2026)_x000a_Personale assistenza bambini con disabilitá: € 30,00" prompt="La tariffa oraria massima prevista per il personale di assistenza di bambini con disabilitá in fase di concessione è di 30,00 €." sqref="F35" xr:uid="{A2D50657-D7F9-4551-B628-388201EA6AF7}">
      <formula1>30</formula1>
    </dataValidation>
    <dataValidation type="decimal" operator="lessThanOrEqual" allowBlank="1" showInputMessage="1" showErrorMessage="1" errorTitle="ERRORE" error="La quota del personale &quot;jolly&quot; viene calcolata nella fase di concessione con un massimo del 10% delle ore del personale di assistenza." prompt="La quota del personale &quot;jolly&quot; viene calcolata nella fase di concessione con un massimo del 10% delle ore del personale di assistenza." sqref="F36" xr:uid="{C869F68B-0F61-4282-9126-B00A070219D1}">
      <formula1>0.1</formula1>
    </dataValidation>
    <dataValidation type="decimal" errorStyle="warning" operator="lessThanOrEqual" allowBlank="1" showInputMessage="1" showErrorMessage="1" errorTitle="ATTENZIONE" error="I costi residui ammissibili per progetti per bambini di etá prescolare sono stati stabiliti a € 450,00 per gruppo per settimana." sqref="F38" xr:uid="{FA778BF4-4F1E-4355-9F7D-B76CC9D32C6A}">
      <formula1>450</formula1>
    </dataValidation>
    <dataValidation type="date" allowBlank="1" showInputMessage="1" showErrorMessage="1" errorTitle="ERRORE" error="La data deve essere compresa tra il 17 giugno 2026 e il 6 settembre 2026" promptTitle="Inizio settimana assistenza" prompt="La data deve essere compresa tra il 17 giugno 2026 e il 6 settembre 2026." sqref="B10:B20" xr:uid="{1C6793DA-1941-49C6-A1D5-E5BFBDB0D997}">
      <formula1>46190</formula1>
      <formula2>46271</formula2>
    </dataValidation>
    <dataValidation type="decimal" operator="greaterThanOrEqual" allowBlank="1" showInputMessage="1" showErrorMessage="1" promptTitle="Inserire quote di partecipazione" prompt="Somma di tutte le quote di partecipazione effettivamente incassate, tenendo conto di eventuali riduzioni (ad esempio per fratelli o sorelle)." sqref="B46" xr:uid="{432CD5BC-0B88-42EC-9131-C4CA75F6FEB6}">
      <formula1>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33:B39 B43:B44" xr:uid="{319AC64A-F21D-4BEC-ABFE-DF5EE2498B5C}">
      <formula1>0</formula1>
    </dataValidation>
    <dataValidation type="decimal" operator="lessThanOrEqual" allowBlank="1" showInputMessage="1" showErrorMessage="1" errorTitle="ERRORE" error="La tariffa oraria massima prevista per il personale di assistenza in fase di concessione è di 22,00 €." prompt="Si tratta di tariffe orarie unitarie massime che il beneficario puó indicare anche in misura inferiore (vedi Delibera Nr. 16/2026)_x000a_Personale di assistenza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Eventuali entrate_x000a_es. tasse di iscrizione" sqref="B45" xr:uid="{611C5264-4799-48F9-99E9-9CA6F3ADD7C0}">
      <formula1>0</formula1>
    </dataValidation>
    <dataValidation type="list" allowBlank="1" showInputMessage="1" showErrorMessage="1" prompt="Si prega di utilizzare il menu a tendina." sqref="B54" xr:uid="{9184B8DA-E7CE-4C68-AFA1-32F71AB71BF2}">
      <formula1>"Prego selezionare, SI 50%, SI 80%, NO"</formula1>
    </dataValidation>
    <dataValidation type="date" allowBlank="1" showInputMessage="1" showErrorMessage="1" error="Betreuungswoche darf 7 Tage nicht überschreiten." sqref="C10:C20" xr:uid="{5E886CA3-FF67-4EF4-A053-5BD1A1D7BA6B}">
      <formula1>46190</formula1>
      <formula2>B10+7</formula2>
    </dataValidation>
    <dataValidation type="whole" operator="lessThanOrEqual" allowBlank="1" showInputMessage="1" showErrorMessage="1" errorTitle="ERRORE" error="È possibile un solo pranzo al giorno." promptTitle="Numero di pranzi" prompt="Indicare quanti pranzi sono previsti in questa settimana." sqref="E10:E20" xr:uid="{C1400888-8256-4292-B59E-E93E40C44953}">
      <formula1>D10</formula1>
    </dataValidation>
    <dataValidation type="whole" operator="greaterThanOrEqual" allowBlank="1" showInputMessage="1" showErrorMessage="1" errorTitle="ERRORE" error="Il numero minimo di partecipanti deve essere 4 affinché l’offerta possa avere luogo (art. 9 Delibera n. 951/2025)." sqref="G10:G20" xr:uid="{977BA91D-5744-4FBE-8D92-6B30AAD9E324}">
      <formula1>4</formula1>
    </dataValidation>
    <dataValidation type="decimal" errorStyle="warning" operator="lessThanOrEqual" allowBlank="1" showInputMessage="1" showErrorMessage="1" errorTitle="ATTENZIONE" error="Se la quota di partecipazione supera i 120 € per bambino, deve essere allegata una motivazione dettagliata nel visto dell’amministrazione comunale." prompt="max. 120 Euro" sqref="H10:H20 L10:L20" xr:uid="{18BDACEE-3262-4F16-9749-EEDAC04D5F06}">
      <formula1>120</formula1>
    </dataValidation>
    <dataValidation type="decimal" operator="lessThanOrEqual" allowBlank="1" showInputMessage="1" showErrorMessage="1" errorTitle="ERRORE" error="Il vitto sotto forma di pranzo, con o senza merenda aggiuntiva, è calcolato in un massimo di € 5,00 per ogni bambino partecipante ed assistente riconosciuto." sqref="F37" xr:uid="{3FBA734F-E532-4CA0-80AC-7090E5D2989B}">
      <formula1>5</formula1>
    </dataValidation>
    <dataValidation type="custom" errorStyle="warning" allowBlank="1" showInputMessage="1" showErrorMessage="1" errorTitle="ATTENZIONE" error="Mezze giornate devono avere durata minima di quattro ore, giornate intere fino a massimo nove ore (Delibera n. 951/2025, art. 7)._x000a_Inserire nella cella solo ore intere o mezze ore." sqref="F10:F20" xr:uid="{6AECCFD2-5BAB-46CF-B9B7-11CECDE92C9C}">
      <formula1>AND(F10&gt;=20,MOD(F10*2,1)=0)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Scegliere luogo" error="Selezionare il luogo del progetto dall'elenco." promptTitle="Scegliere luogo" prompt="Selezionare il luogo del progetto dall'elenco." xr:uid="{3A6B55D9-7830-4E19-841B-C6B373DCA8EB}">
          <x14:formula1>
            <xm:f>Gemeindenliste!$A$1:$A$123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40A0-1F26-4932-ADB9-C8B7B748404E}">
  <dimension ref="A1:FO2"/>
  <sheetViews>
    <sheetView topLeftCell="EP1" zoomScaleNormal="100" workbookViewId="0">
      <selection activeCell="D3" sqref="D3"/>
    </sheetView>
  </sheetViews>
  <sheetFormatPr baseColWidth="10" defaultColWidth="8.7109375" defaultRowHeight="15" x14ac:dyDescent="0.25"/>
  <cols>
    <col min="1" max="160" width="20" style="28" customWidth="1"/>
    <col min="161" max="16384" width="8.7109375" style="28"/>
  </cols>
  <sheetData>
    <row r="1" spans="1:171" ht="39.75" customHeight="1" x14ac:dyDescent="0.25">
      <c r="A1" s="27" t="s">
        <v>199</v>
      </c>
      <c r="B1" s="27" t="s">
        <v>200</v>
      </c>
      <c r="C1" s="27" t="s">
        <v>201</v>
      </c>
      <c r="D1" s="27" t="s">
        <v>202</v>
      </c>
      <c r="E1" s="27" t="s">
        <v>203</v>
      </c>
      <c r="F1" s="27" t="s">
        <v>204</v>
      </c>
      <c r="G1" s="27" t="s">
        <v>205</v>
      </c>
      <c r="H1" s="27" t="s">
        <v>206</v>
      </c>
      <c r="I1" s="27" t="s">
        <v>207</v>
      </c>
      <c r="J1" s="27" t="s">
        <v>208</v>
      </c>
      <c r="K1" s="27" t="s">
        <v>209</v>
      </c>
      <c r="L1" s="27" t="s">
        <v>210</v>
      </c>
      <c r="M1" s="27" t="s">
        <v>211</v>
      </c>
      <c r="N1" s="27" t="s">
        <v>212</v>
      </c>
      <c r="O1" s="27" t="s">
        <v>213</v>
      </c>
      <c r="P1" s="27" t="s">
        <v>214</v>
      </c>
      <c r="Q1" s="27" t="s">
        <v>215</v>
      </c>
      <c r="R1" s="27" t="s">
        <v>216</v>
      </c>
      <c r="S1" s="27" t="s">
        <v>217</v>
      </c>
      <c r="T1" s="27" t="s">
        <v>218</v>
      </c>
      <c r="U1" s="27" t="s">
        <v>219</v>
      </c>
      <c r="V1" s="27" t="s">
        <v>220</v>
      </c>
      <c r="W1" s="27" t="s">
        <v>221</v>
      </c>
      <c r="X1" s="27" t="s">
        <v>222</v>
      </c>
      <c r="Y1" s="27" t="s">
        <v>223</v>
      </c>
      <c r="Z1" s="27" t="s">
        <v>224</v>
      </c>
      <c r="AA1" s="27" t="s">
        <v>225</v>
      </c>
      <c r="AB1" s="27" t="s">
        <v>226</v>
      </c>
      <c r="AC1" s="27" t="s">
        <v>227</v>
      </c>
      <c r="AD1" s="27" t="s">
        <v>228</v>
      </c>
      <c r="AE1" s="27" t="s">
        <v>229</v>
      </c>
      <c r="AF1" s="27" t="s">
        <v>230</v>
      </c>
      <c r="AG1" s="27" t="s">
        <v>231</v>
      </c>
      <c r="AH1" s="27" t="s">
        <v>232</v>
      </c>
      <c r="AI1" s="27" t="s">
        <v>233</v>
      </c>
      <c r="AJ1" s="27" t="s">
        <v>234</v>
      </c>
      <c r="AK1" s="27" t="s">
        <v>235</v>
      </c>
      <c r="AL1" s="27" t="s">
        <v>236</v>
      </c>
      <c r="AM1" s="27" t="s">
        <v>237</v>
      </c>
      <c r="AN1" s="27" t="s">
        <v>238</v>
      </c>
      <c r="AO1" s="27" t="s">
        <v>239</v>
      </c>
      <c r="AP1" s="27" t="s">
        <v>240</v>
      </c>
      <c r="AQ1" s="27" t="s">
        <v>241</v>
      </c>
      <c r="AR1" s="27" t="s">
        <v>242</v>
      </c>
      <c r="AS1" s="27" t="s">
        <v>243</v>
      </c>
      <c r="AT1" s="27" t="s">
        <v>244</v>
      </c>
      <c r="AU1" s="27" t="s">
        <v>245</v>
      </c>
      <c r="AV1" s="27" t="s">
        <v>246</v>
      </c>
      <c r="AW1" s="27" t="s">
        <v>247</v>
      </c>
      <c r="AX1" s="27" t="s">
        <v>248</v>
      </c>
      <c r="AY1" s="27" t="s">
        <v>249</v>
      </c>
      <c r="AZ1" s="27" t="s">
        <v>250</v>
      </c>
      <c r="BA1" s="27" t="s">
        <v>251</v>
      </c>
      <c r="BB1" s="27" t="s">
        <v>252</v>
      </c>
      <c r="BC1" s="27" t="s">
        <v>253</v>
      </c>
      <c r="BD1" s="27" t="s">
        <v>254</v>
      </c>
      <c r="BE1" s="27" t="s">
        <v>255</v>
      </c>
      <c r="BF1" s="27" t="s">
        <v>256</v>
      </c>
      <c r="BG1" s="27" t="s">
        <v>257</v>
      </c>
      <c r="BH1" s="27" t="s">
        <v>258</v>
      </c>
      <c r="BI1" s="27" t="s">
        <v>259</v>
      </c>
      <c r="BJ1" s="27" t="s">
        <v>260</v>
      </c>
      <c r="BK1" s="27" t="s">
        <v>261</v>
      </c>
      <c r="BL1" s="27" t="s">
        <v>262</v>
      </c>
      <c r="BM1" s="27" t="s">
        <v>263</v>
      </c>
      <c r="BN1" s="27" t="s">
        <v>264</v>
      </c>
      <c r="BO1" s="27" t="s">
        <v>265</v>
      </c>
      <c r="BP1" s="27" t="s">
        <v>266</v>
      </c>
      <c r="BQ1" s="27" t="s">
        <v>267</v>
      </c>
      <c r="BR1" s="27" t="s">
        <v>268</v>
      </c>
      <c r="BS1" s="27" t="s">
        <v>269</v>
      </c>
      <c r="BT1" s="27" t="s">
        <v>270</v>
      </c>
      <c r="BU1" s="27" t="s">
        <v>271</v>
      </c>
      <c r="BV1" s="27" t="s">
        <v>272</v>
      </c>
      <c r="BW1" s="27" t="s">
        <v>273</v>
      </c>
      <c r="BX1" s="27" t="s">
        <v>274</v>
      </c>
      <c r="BY1" s="27" t="s">
        <v>275</v>
      </c>
      <c r="BZ1" s="27" t="s">
        <v>276</v>
      </c>
      <c r="CA1" s="27" t="s">
        <v>277</v>
      </c>
      <c r="CB1" s="27" t="s">
        <v>278</v>
      </c>
      <c r="CC1" s="27" t="s">
        <v>279</v>
      </c>
      <c r="CD1" s="27" t="s">
        <v>280</v>
      </c>
      <c r="CE1" s="27" t="s">
        <v>281</v>
      </c>
      <c r="CF1" s="27" t="s">
        <v>282</v>
      </c>
      <c r="CG1" s="27" t="s">
        <v>283</v>
      </c>
      <c r="CH1" s="27" t="s">
        <v>284</v>
      </c>
      <c r="CI1" s="27" t="s">
        <v>285</v>
      </c>
      <c r="CJ1" s="27" t="s">
        <v>286</v>
      </c>
      <c r="CK1" s="27" t="s">
        <v>287</v>
      </c>
      <c r="CL1" s="27" t="s">
        <v>288</v>
      </c>
      <c r="CM1" s="27" t="s">
        <v>289</v>
      </c>
      <c r="CN1" s="27" t="s">
        <v>290</v>
      </c>
      <c r="CO1" s="27" t="s">
        <v>291</v>
      </c>
      <c r="CP1" s="27" t="s">
        <v>292</v>
      </c>
      <c r="CQ1" s="27" t="s">
        <v>293</v>
      </c>
      <c r="CR1" s="27" t="s">
        <v>294</v>
      </c>
      <c r="CS1" s="27" t="s">
        <v>295</v>
      </c>
      <c r="CT1" s="27" t="s">
        <v>296</v>
      </c>
      <c r="CU1" s="27" t="s">
        <v>297</v>
      </c>
      <c r="CV1" s="27" t="s">
        <v>298</v>
      </c>
      <c r="CW1" s="27" t="s">
        <v>299</v>
      </c>
      <c r="CX1" s="27" t="s">
        <v>300</v>
      </c>
      <c r="CY1" s="27" t="s">
        <v>301</v>
      </c>
      <c r="CZ1" s="27" t="s">
        <v>302</v>
      </c>
      <c r="DA1" s="27" t="s">
        <v>303</v>
      </c>
      <c r="DB1" s="27" t="s">
        <v>304</v>
      </c>
      <c r="DC1" s="27" t="s">
        <v>305</v>
      </c>
      <c r="DD1" s="27" t="s">
        <v>306</v>
      </c>
      <c r="DE1" s="27" t="s">
        <v>307</v>
      </c>
      <c r="DF1" s="27" t="s">
        <v>308</v>
      </c>
      <c r="DG1" s="27" t="s">
        <v>309</v>
      </c>
      <c r="DH1" s="27" t="s">
        <v>310</v>
      </c>
      <c r="DI1" s="27" t="s">
        <v>311</v>
      </c>
      <c r="DJ1" s="27" t="s">
        <v>312</v>
      </c>
      <c r="DK1" s="27" t="s">
        <v>357</v>
      </c>
      <c r="DL1" s="27" t="s">
        <v>358</v>
      </c>
      <c r="DM1" s="27" t="s">
        <v>359</v>
      </c>
      <c r="DN1" s="27" t="s">
        <v>360</v>
      </c>
      <c r="DO1" s="27" t="s">
        <v>361</v>
      </c>
      <c r="DP1" s="27" t="s">
        <v>362</v>
      </c>
      <c r="DQ1" s="27" t="s">
        <v>363</v>
      </c>
      <c r="DR1" s="27" t="s">
        <v>364</v>
      </c>
      <c r="DS1" s="27" t="s">
        <v>365</v>
      </c>
      <c r="DT1" s="27" t="s">
        <v>366</v>
      </c>
      <c r="DU1" s="27" t="s">
        <v>367</v>
      </c>
      <c r="DV1" s="27" t="s">
        <v>313</v>
      </c>
      <c r="DW1" s="27" t="s">
        <v>314</v>
      </c>
      <c r="DX1" s="27" t="s">
        <v>315</v>
      </c>
      <c r="DY1" s="27" t="s">
        <v>316</v>
      </c>
      <c r="DZ1" s="27" t="s">
        <v>317</v>
      </c>
      <c r="EA1" s="27" t="s">
        <v>318</v>
      </c>
      <c r="EB1" s="27" t="s">
        <v>319</v>
      </c>
      <c r="EC1" s="27" t="s">
        <v>320</v>
      </c>
      <c r="ED1" s="27" t="s">
        <v>321</v>
      </c>
      <c r="EE1" s="27" t="s">
        <v>322</v>
      </c>
      <c r="EF1" s="27" t="s">
        <v>323</v>
      </c>
      <c r="EG1" s="27" t="s">
        <v>324</v>
      </c>
      <c r="EH1" s="27" t="s">
        <v>325</v>
      </c>
      <c r="EI1" s="27" t="s">
        <v>326</v>
      </c>
      <c r="EJ1" s="27" t="s">
        <v>327</v>
      </c>
      <c r="EK1" s="27" t="s">
        <v>328</v>
      </c>
      <c r="EL1" s="27" t="s">
        <v>329</v>
      </c>
      <c r="EM1" s="27" t="s">
        <v>330</v>
      </c>
      <c r="EN1" s="27" t="s">
        <v>331</v>
      </c>
      <c r="EO1" s="27" t="s">
        <v>332</v>
      </c>
      <c r="EP1" s="27" t="s">
        <v>333</v>
      </c>
      <c r="EQ1" s="27" t="s">
        <v>334</v>
      </c>
      <c r="ER1" s="27" t="s">
        <v>335</v>
      </c>
      <c r="ES1" s="27" t="s">
        <v>336</v>
      </c>
      <c r="ET1" s="27" t="s">
        <v>337</v>
      </c>
      <c r="EU1" s="27" t="s">
        <v>338</v>
      </c>
      <c r="EV1" s="27" t="s">
        <v>339</v>
      </c>
      <c r="EW1" s="27" t="s">
        <v>340</v>
      </c>
      <c r="EX1" s="27" t="s">
        <v>341</v>
      </c>
      <c r="EY1" s="27" t="s">
        <v>342</v>
      </c>
      <c r="EZ1" s="27" t="s">
        <v>343</v>
      </c>
      <c r="FA1" s="27" t="s">
        <v>344</v>
      </c>
      <c r="FB1" s="27" t="s">
        <v>345</v>
      </c>
      <c r="FC1" s="27" t="s">
        <v>346</v>
      </c>
      <c r="FD1" s="27" t="s">
        <v>347</v>
      </c>
      <c r="FE1" s="27" t="s">
        <v>348</v>
      </c>
      <c r="FF1" s="27" t="s">
        <v>349</v>
      </c>
      <c r="FG1" s="27" t="s">
        <v>350</v>
      </c>
      <c r="FH1" s="27" t="s">
        <v>351</v>
      </c>
      <c r="FI1" s="27" t="s">
        <v>352</v>
      </c>
      <c r="FJ1" s="27" t="s">
        <v>353</v>
      </c>
      <c r="FK1" s="27" t="s">
        <v>354</v>
      </c>
      <c r="FL1" s="27" t="s">
        <v>169</v>
      </c>
      <c r="FM1" s="27" t="s">
        <v>355</v>
      </c>
      <c r="FN1" s="27" t="s">
        <v>171</v>
      </c>
      <c r="FO1" s="27" t="s">
        <v>172</v>
      </c>
    </row>
    <row r="2" spans="1:171" x14ac:dyDescent="0.25">
      <c r="A2" s="29">
        <f>'Secondarie di primo grado'!B4</f>
        <v>0</v>
      </c>
      <c r="B2" s="29">
        <f>'Secondarie di primo grado'!B5</f>
        <v>0</v>
      </c>
      <c r="C2" s="29">
        <f>'Secondarie di primo grado'!B6</f>
        <v>0</v>
      </c>
      <c r="D2" s="29">
        <v>3</v>
      </c>
      <c r="E2" s="30">
        <f>'Secondarie di primo grado'!B10</f>
        <v>0</v>
      </c>
      <c r="F2" s="30">
        <f>'Secondarie di primo grado'!C10</f>
        <v>0</v>
      </c>
      <c r="G2" s="29" t="str">
        <f>'Secondarie di primo grado'!D10</f>
        <v/>
      </c>
      <c r="H2" s="29">
        <f>'Secondarie di primo grado'!E10</f>
        <v>0</v>
      </c>
      <c r="I2" s="29">
        <f>'Secondarie di primo grado'!F10</f>
        <v>0</v>
      </c>
      <c r="J2" s="29">
        <f>'Secondarie di primo grado'!G10</f>
        <v>0</v>
      </c>
      <c r="K2" s="31">
        <f>'Secondarie di primo grado'!H10</f>
        <v>0</v>
      </c>
      <c r="L2" s="29">
        <f>'Secondarie di primo grado'!I10</f>
        <v>0</v>
      </c>
      <c r="M2" s="29">
        <f>'Secondarie di primo grado'!J10</f>
        <v>0</v>
      </c>
      <c r="N2" s="29">
        <f>'Secondarie di primo grado'!K10</f>
        <v>0</v>
      </c>
      <c r="O2" s="31">
        <f>'Secondarie di primo grado'!L10</f>
        <v>0</v>
      </c>
      <c r="P2" s="30">
        <f>'Secondarie di primo grado'!B11</f>
        <v>0</v>
      </c>
      <c r="Q2" s="30">
        <f>'Secondarie di primo grado'!C11</f>
        <v>0</v>
      </c>
      <c r="R2" s="29" t="str">
        <f>'Secondarie di primo grado'!D11</f>
        <v/>
      </c>
      <c r="S2" s="29">
        <f>'Secondarie di primo grado'!E11</f>
        <v>0</v>
      </c>
      <c r="T2" s="29">
        <f>'Secondarie di primo grado'!F11</f>
        <v>0</v>
      </c>
      <c r="U2" s="29">
        <f>'Secondarie di primo grado'!G11</f>
        <v>0</v>
      </c>
      <c r="V2" s="31">
        <f>'Secondarie di primo grado'!H11</f>
        <v>0</v>
      </c>
      <c r="W2" s="29">
        <f>'Secondarie di primo grado'!I11</f>
        <v>0</v>
      </c>
      <c r="X2" s="29">
        <f>'Secondarie di primo grado'!J11</f>
        <v>0</v>
      </c>
      <c r="Y2" s="29">
        <f>'Secondarie di primo grado'!K11</f>
        <v>0</v>
      </c>
      <c r="Z2" s="31">
        <f>'Secondarie di primo grado'!L11</f>
        <v>0</v>
      </c>
      <c r="AA2" s="30">
        <f>'Secondarie di primo grado'!B12</f>
        <v>0</v>
      </c>
      <c r="AB2" s="30">
        <f>'Secondarie di primo grado'!C12</f>
        <v>0</v>
      </c>
      <c r="AC2" s="29" t="str">
        <f>'Secondarie di primo grado'!D12</f>
        <v/>
      </c>
      <c r="AD2" s="29">
        <f>'Secondarie di primo grado'!E12</f>
        <v>0</v>
      </c>
      <c r="AE2" s="29">
        <f>'Secondarie di primo grado'!F12</f>
        <v>0</v>
      </c>
      <c r="AF2" s="29">
        <f>'Secondarie di primo grado'!G12</f>
        <v>0</v>
      </c>
      <c r="AG2" s="31">
        <f>'Secondarie di primo grado'!H12</f>
        <v>0</v>
      </c>
      <c r="AH2" s="29">
        <f>'Secondarie di primo grado'!I12</f>
        <v>0</v>
      </c>
      <c r="AI2" s="29">
        <f>'Secondarie di primo grado'!J12</f>
        <v>0</v>
      </c>
      <c r="AJ2" s="29">
        <f>'Secondarie di primo grado'!K12</f>
        <v>0</v>
      </c>
      <c r="AK2" s="31">
        <f>'Secondarie di primo grado'!L12</f>
        <v>0</v>
      </c>
      <c r="AL2" s="30">
        <f>'Secondarie di primo grado'!B13</f>
        <v>0</v>
      </c>
      <c r="AM2" s="30">
        <f>'Secondarie di primo grado'!C13</f>
        <v>0</v>
      </c>
      <c r="AN2" s="29" t="str">
        <f>'Secondarie di primo grado'!D13</f>
        <v/>
      </c>
      <c r="AO2" s="29">
        <f>'Secondarie di primo grado'!E13</f>
        <v>0</v>
      </c>
      <c r="AP2" s="29">
        <f>'Secondarie di primo grado'!F13</f>
        <v>0</v>
      </c>
      <c r="AQ2" s="29">
        <f>'Secondarie di primo grado'!G13</f>
        <v>0</v>
      </c>
      <c r="AR2" s="31">
        <f>'Secondarie di primo grado'!H13</f>
        <v>0</v>
      </c>
      <c r="AS2" s="29">
        <f>'Secondarie di primo grado'!I13</f>
        <v>0</v>
      </c>
      <c r="AT2" s="29">
        <f>'Secondarie di primo grado'!J13</f>
        <v>0</v>
      </c>
      <c r="AU2" s="29">
        <f>'Secondarie di primo grado'!K13</f>
        <v>0</v>
      </c>
      <c r="AV2" s="31">
        <f>'Secondarie di primo grado'!L13</f>
        <v>0</v>
      </c>
      <c r="AW2" s="30">
        <f>'Secondarie di primo grado'!B14</f>
        <v>0</v>
      </c>
      <c r="AX2" s="30">
        <f>'Secondarie di primo grado'!C14</f>
        <v>0</v>
      </c>
      <c r="AY2" s="29" t="str">
        <f>'Secondarie di primo grado'!D14</f>
        <v/>
      </c>
      <c r="AZ2" s="29">
        <f>'Secondarie di primo grado'!E14</f>
        <v>0</v>
      </c>
      <c r="BA2" s="29">
        <f>'Secondarie di primo grado'!F14</f>
        <v>0</v>
      </c>
      <c r="BB2" s="29">
        <f>'Secondarie di primo grado'!G14</f>
        <v>0</v>
      </c>
      <c r="BC2" s="31">
        <f>'Secondarie di primo grado'!H14</f>
        <v>0</v>
      </c>
      <c r="BD2" s="29">
        <f>'Secondarie di primo grado'!I14</f>
        <v>0</v>
      </c>
      <c r="BE2" s="29">
        <f>'Secondarie di primo grado'!J14</f>
        <v>0</v>
      </c>
      <c r="BF2" s="29">
        <f>'Secondarie di primo grado'!K14</f>
        <v>0</v>
      </c>
      <c r="BG2" s="31">
        <f>'Secondarie di primo grado'!L14</f>
        <v>0</v>
      </c>
      <c r="BH2" s="30">
        <f>'Secondarie di primo grado'!B15</f>
        <v>0</v>
      </c>
      <c r="BI2" s="30">
        <f>'Secondarie di primo grado'!C15</f>
        <v>0</v>
      </c>
      <c r="BJ2" s="29" t="str">
        <f>'Secondarie di primo grado'!D15</f>
        <v/>
      </c>
      <c r="BK2" s="29">
        <f>'Secondarie di primo grado'!E15</f>
        <v>0</v>
      </c>
      <c r="BL2" s="29">
        <f>'Secondarie di primo grado'!F15</f>
        <v>0</v>
      </c>
      <c r="BM2" s="29">
        <f>'Secondarie di primo grado'!G15</f>
        <v>0</v>
      </c>
      <c r="BN2" s="31">
        <f>'Secondarie di primo grado'!H15</f>
        <v>0</v>
      </c>
      <c r="BO2" s="29">
        <f>'Secondarie di primo grado'!I15</f>
        <v>0</v>
      </c>
      <c r="BP2" s="29">
        <f>'Secondarie di primo grado'!J15</f>
        <v>0</v>
      </c>
      <c r="BQ2" s="29">
        <f>'Secondarie di primo grado'!K15</f>
        <v>0</v>
      </c>
      <c r="BR2" s="31">
        <f>'Secondarie di primo grado'!L15</f>
        <v>0</v>
      </c>
      <c r="BS2" s="30">
        <f>'Secondarie di primo grado'!B16</f>
        <v>0</v>
      </c>
      <c r="BT2" s="30">
        <f>'Secondarie di primo grado'!C16</f>
        <v>0</v>
      </c>
      <c r="BU2" s="29" t="str">
        <f>'Secondarie di primo grado'!D16</f>
        <v/>
      </c>
      <c r="BV2" s="29">
        <f>'Secondarie di primo grado'!E16</f>
        <v>0</v>
      </c>
      <c r="BW2" s="29">
        <f>'Secondarie di primo grado'!F16</f>
        <v>0</v>
      </c>
      <c r="BX2" s="29">
        <f>'Secondarie di primo grado'!G16</f>
        <v>0</v>
      </c>
      <c r="BY2" s="31">
        <f>'Secondarie di primo grado'!H16</f>
        <v>0</v>
      </c>
      <c r="BZ2" s="29">
        <f>'Secondarie di primo grado'!I16</f>
        <v>0</v>
      </c>
      <c r="CA2" s="29">
        <f>'Secondarie di primo grado'!J16</f>
        <v>0</v>
      </c>
      <c r="CB2" s="29">
        <f>'Secondarie di primo grado'!K16</f>
        <v>0</v>
      </c>
      <c r="CC2" s="31">
        <f>'Secondarie di primo grado'!L16</f>
        <v>0</v>
      </c>
      <c r="CD2" s="30">
        <f>'Secondarie di primo grado'!B17</f>
        <v>0</v>
      </c>
      <c r="CE2" s="30">
        <f>'Secondarie di primo grado'!C17</f>
        <v>0</v>
      </c>
      <c r="CF2" s="29" t="str">
        <f>'Secondarie di primo grado'!D17</f>
        <v/>
      </c>
      <c r="CG2" s="29">
        <f>'Secondarie di primo grado'!E17</f>
        <v>0</v>
      </c>
      <c r="CH2" s="29">
        <f>'Secondarie di primo grado'!F17</f>
        <v>0</v>
      </c>
      <c r="CI2" s="29">
        <f>'Secondarie di primo grado'!G17</f>
        <v>0</v>
      </c>
      <c r="CJ2" s="31">
        <f>'Secondarie di primo grado'!H17</f>
        <v>0</v>
      </c>
      <c r="CK2" s="29">
        <f>'Secondarie di primo grado'!I17</f>
        <v>0</v>
      </c>
      <c r="CL2" s="29">
        <f>'Secondarie di primo grado'!J17</f>
        <v>0</v>
      </c>
      <c r="CM2" s="29">
        <f>'Secondarie di primo grado'!K17</f>
        <v>0</v>
      </c>
      <c r="CN2" s="31">
        <f>'Secondarie di primo grado'!L17</f>
        <v>0</v>
      </c>
      <c r="CO2" s="30">
        <f>'Secondarie di primo grado'!B18</f>
        <v>0</v>
      </c>
      <c r="CP2" s="30">
        <f>'Secondarie di primo grado'!C18</f>
        <v>0</v>
      </c>
      <c r="CQ2" s="29" t="str">
        <f>'Secondarie di primo grado'!D18</f>
        <v/>
      </c>
      <c r="CR2" s="29">
        <f>'Secondarie di primo grado'!E18</f>
        <v>0</v>
      </c>
      <c r="CS2" s="29">
        <f>'Secondarie di primo grado'!F18</f>
        <v>0</v>
      </c>
      <c r="CT2" s="29">
        <f>'Secondarie di primo grado'!G18</f>
        <v>0</v>
      </c>
      <c r="CU2" s="31">
        <f>'Secondarie di primo grado'!H18</f>
        <v>0</v>
      </c>
      <c r="CV2" s="29">
        <f>'Secondarie di primo grado'!I18</f>
        <v>0</v>
      </c>
      <c r="CW2" s="29">
        <f>'Secondarie di primo grado'!J18</f>
        <v>0</v>
      </c>
      <c r="CX2" s="29">
        <f>'Secondarie di primo grado'!K18</f>
        <v>0</v>
      </c>
      <c r="CY2" s="31">
        <f>'Secondarie di primo grado'!L18</f>
        <v>0</v>
      </c>
      <c r="CZ2" s="30">
        <f>'Secondarie di primo grado'!B19</f>
        <v>0</v>
      </c>
      <c r="DA2" s="30">
        <f>'Secondarie di primo grado'!C19</f>
        <v>0</v>
      </c>
      <c r="DB2" s="29" t="str">
        <f>'Secondarie di primo grado'!D19</f>
        <v/>
      </c>
      <c r="DC2" s="29">
        <f>'Secondarie di primo grado'!E19</f>
        <v>0</v>
      </c>
      <c r="DD2" s="29">
        <f>'Secondarie di primo grado'!F19</f>
        <v>0</v>
      </c>
      <c r="DE2" s="29">
        <f>'Secondarie di primo grado'!G19</f>
        <v>0</v>
      </c>
      <c r="DF2" s="31">
        <f>'Secondarie di primo grado'!H19</f>
        <v>0</v>
      </c>
      <c r="DG2" s="29">
        <f>'Secondarie di primo grado'!I19</f>
        <v>0</v>
      </c>
      <c r="DH2" s="29">
        <f>'Secondarie di primo grado'!J19</f>
        <v>0</v>
      </c>
      <c r="DI2" s="29">
        <f>'Secondarie di primo grado'!K19</f>
        <v>0</v>
      </c>
      <c r="DJ2" s="31">
        <f>'Secondarie di primo grado'!L19</f>
        <v>0</v>
      </c>
      <c r="DK2" s="30">
        <f>'Secondarie di primo grado'!B20</f>
        <v>0</v>
      </c>
      <c r="DL2" s="30">
        <f>'Secondarie di primo grado'!C20</f>
        <v>0</v>
      </c>
      <c r="DM2" s="29" t="str">
        <f>'Secondarie di primo grado'!D20</f>
        <v/>
      </c>
      <c r="DN2" s="29">
        <f>'Secondarie di primo grado'!E20</f>
        <v>0</v>
      </c>
      <c r="DO2" s="29">
        <f>'Secondarie di primo grado'!F20</f>
        <v>0</v>
      </c>
      <c r="DP2" s="29">
        <f>'Secondarie di primo grado'!G20</f>
        <v>0</v>
      </c>
      <c r="DQ2" s="31">
        <f>'Secondarie di primo grado'!H20</f>
        <v>0</v>
      </c>
      <c r="DR2" s="29">
        <f>'Secondarie di primo grado'!I20</f>
        <v>0</v>
      </c>
      <c r="DS2" s="29">
        <f>'Secondarie di primo grado'!J20</f>
        <v>0</v>
      </c>
      <c r="DT2" s="29">
        <f>'Secondarie di primo grado'!K20</f>
        <v>0</v>
      </c>
      <c r="DU2" s="31">
        <f>'Secondarie di primo grado'!L20</f>
        <v>0</v>
      </c>
      <c r="DV2" s="29">
        <f>'Secondarie di primo grado'!B21</f>
        <v>0</v>
      </c>
      <c r="DW2" s="29">
        <f>'Secondarie di primo grado'!D21</f>
        <v>0</v>
      </c>
      <c r="DX2" s="29">
        <f>'Secondarie di primo grado'!E21</f>
        <v>0</v>
      </c>
      <c r="DY2" s="29">
        <f>'Secondarie di primo grado'!F21</f>
        <v>0</v>
      </c>
      <c r="DZ2" s="29">
        <f>'Secondarie di primo grado'!G21</f>
        <v>0</v>
      </c>
      <c r="EA2" s="29">
        <f>'Secondarie di primo grado'!I21</f>
        <v>0</v>
      </c>
      <c r="EB2" s="29">
        <f>'Secondarie di primo grado'!J21</f>
        <v>0</v>
      </c>
      <c r="EC2" s="29">
        <f>'Secondarie di primo grado'!K21</f>
        <v>0</v>
      </c>
      <c r="ED2" s="31">
        <f>'Secondarie di primo grado'!B33</f>
        <v>0</v>
      </c>
      <c r="EE2" s="31">
        <f>'Secondarie di primo grado'!B34</f>
        <v>0</v>
      </c>
      <c r="EF2" s="31">
        <f>'Secondarie di primo grado'!B35</f>
        <v>0</v>
      </c>
      <c r="EG2" s="31">
        <f>'Secondarie di primo grado'!B36</f>
        <v>0</v>
      </c>
      <c r="EH2" s="31">
        <f>'Secondarie di primo grado'!B37</f>
        <v>0</v>
      </c>
      <c r="EI2" s="31">
        <f>'Secondarie di primo grado'!B38</f>
        <v>0</v>
      </c>
      <c r="EJ2" s="31">
        <f>'Secondarie di primo grado'!B39</f>
        <v>0</v>
      </c>
      <c r="EK2" s="31">
        <f>'Secondarie di primo grado'!B40</f>
        <v>0</v>
      </c>
      <c r="EL2" s="31">
        <f>'Secondarie di primo grado'!B43</f>
        <v>0</v>
      </c>
      <c r="EM2" s="31">
        <f>'Secondarie di primo grado'!B44</f>
        <v>0</v>
      </c>
      <c r="EN2" s="31">
        <f>'Secondarie di primo grado'!B45</f>
        <v>0</v>
      </c>
      <c r="EO2" s="31">
        <f>'Secondarie di primo grado'!B46</f>
        <v>0</v>
      </c>
      <c r="EP2" s="31">
        <f>'Secondarie di primo grado'!B47</f>
        <v>0</v>
      </c>
      <c r="EQ2" s="31">
        <f>'Secondarie di primo grado'!B48</f>
        <v>0</v>
      </c>
      <c r="ER2" s="31">
        <f>'Secondarie di primo grado'!F33</f>
        <v>0</v>
      </c>
      <c r="ES2" s="31">
        <f>'Secondarie di primo grado'!F34</f>
        <v>0</v>
      </c>
      <c r="ET2" s="31">
        <f>'Secondarie di primo grado'!F35</f>
        <v>0</v>
      </c>
      <c r="EU2" s="32">
        <f>'Secondarie di primo grado'!F36</f>
        <v>0</v>
      </c>
      <c r="EV2" s="33">
        <f>'Secondarie di primo grado'!F37</f>
        <v>0</v>
      </c>
      <c r="EW2" s="31">
        <f>'Secondarie di primo grado'!F38</f>
        <v>0</v>
      </c>
      <c r="EX2" s="29">
        <f>'Secondarie di primo grado'!G33</f>
        <v>0</v>
      </c>
      <c r="EY2" s="29">
        <f>'Secondarie di primo grado'!G34</f>
        <v>0</v>
      </c>
      <c r="EZ2" s="29">
        <f>'Secondarie di primo grado'!G35</f>
        <v>0</v>
      </c>
      <c r="FA2" s="31">
        <f>'Secondarie di primo grado'!H33</f>
        <v>0</v>
      </c>
      <c r="FB2" s="31">
        <f>'Secondarie di primo grado'!H34</f>
        <v>0</v>
      </c>
      <c r="FC2" s="31">
        <f>'Secondarie di primo grado'!H35</f>
        <v>0</v>
      </c>
      <c r="FD2" s="31">
        <f>'Secondarie di primo grado'!H36</f>
        <v>0</v>
      </c>
      <c r="FE2" s="31">
        <f>'Secondarie di primo grado'!H37</f>
        <v>0</v>
      </c>
      <c r="FF2" s="31">
        <f>'Secondarie di primo grado'!H38</f>
        <v>0</v>
      </c>
      <c r="FG2" s="31">
        <f>'Secondarie di primo grado'!H39</f>
        <v>0</v>
      </c>
      <c r="FH2" s="31">
        <f>'Secondarie di primo grado'!H40</f>
        <v>0</v>
      </c>
      <c r="FI2" s="31">
        <f>'Secondarie di primo grado'!H47</f>
        <v>0</v>
      </c>
      <c r="FJ2" s="31">
        <f>'Secondarie di primo grado'!B50</f>
        <v>0</v>
      </c>
      <c r="FK2" s="31">
        <f>'Secondarie di primo grado'!H50</f>
        <v>0</v>
      </c>
      <c r="FL2" s="34">
        <f>'Secondarie di primo grado'!B52</f>
        <v>0</v>
      </c>
      <c r="FM2" s="29" t="str">
        <f>'Secondarie di primo grado'!B54</f>
        <v>Prego selezionare</v>
      </c>
      <c r="FN2" s="29" t="str">
        <f>'Secondarie di primo grado'!B57</f>
        <v>non concesso secondo art. 16, delibera n. 951/2025</v>
      </c>
      <c r="FO2" s="29" t="str">
        <f>'Secondarie di primo grado'!B58</f>
        <v>non concesso secondo art. 16, delibera n.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23"/>
  <sheetViews>
    <sheetView topLeftCell="A100" workbookViewId="0">
      <selection activeCell="F109" sqref="F109"/>
    </sheetView>
  </sheetViews>
  <sheetFormatPr baseColWidth="10" defaultColWidth="11.42578125" defaultRowHeight="15" x14ac:dyDescent="0.25"/>
  <cols>
    <col min="1" max="1" width="100.5703125" bestFit="1" customWidth="1"/>
  </cols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  <row r="24" spans="1:1" x14ac:dyDescent="0.25">
      <c r="A24" t="s">
        <v>24</v>
      </c>
    </row>
    <row r="25" spans="1:1" x14ac:dyDescent="0.25">
      <c r="A25" t="s">
        <v>25</v>
      </c>
    </row>
    <row r="26" spans="1:1" x14ac:dyDescent="0.25">
      <c r="A26" t="s">
        <v>26</v>
      </c>
    </row>
    <row r="27" spans="1:1" x14ac:dyDescent="0.25">
      <c r="A27" t="s">
        <v>27</v>
      </c>
    </row>
    <row r="28" spans="1:1" x14ac:dyDescent="0.25">
      <c r="A28" t="s">
        <v>28</v>
      </c>
    </row>
    <row r="29" spans="1:1" x14ac:dyDescent="0.25">
      <c r="A29" t="s">
        <v>29</v>
      </c>
    </row>
    <row r="30" spans="1:1" x14ac:dyDescent="0.25">
      <c r="A30" t="s">
        <v>30</v>
      </c>
    </row>
    <row r="31" spans="1:1" x14ac:dyDescent="0.25">
      <c r="A31" t="s">
        <v>31</v>
      </c>
    </row>
    <row r="32" spans="1:1" x14ac:dyDescent="0.25">
      <c r="A32" t="s">
        <v>32</v>
      </c>
    </row>
    <row r="33" spans="1:1" x14ac:dyDescent="0.25">
      <c r="A33" t="s">
        <v>33</v>
      </c>
    </row>
    <row r="34" spans="1:1" x14ac:dyDescent="0.25">
      <c r="A34" t="s">
        <v>34</v>
      </c>
    </row>
    <row r="35" spans="1:1" x14ac:dyDescent="0.25">
      <c r="A35" t="s">
        <v>35</v>
      </c>
    </row>
    <row r="36" spans="1:1" x14ac:dyDescent="0.25">
      <c r="A36" t="s">
        <v>36</v>
      </c>
    </row>
    <row r="37" spans="1:1" x14ac:dyDescent="0.25">
      <c r="A37" t="s">
        <v>37</v>
      </c>
    </row>
    <row r="38" spans="1:1" x14ac:dyDescent="0.25">
      <c r="A38" t="s">
        <v>38</v>
      </c>
    </row>
    <row r="39" spans="1:1" x14ac:dyDescent="0.25">
      <c r="A39" t="s">
        <v>39</v>
      </c>
    </row>
    <row r="40" spans="1:1" x14ac:dyDescent="0.25">
      <c r="A40" t="s">
        <v>40</v>
      </c>
    </row>
    <row r="41" spans="1:1" x14ac:dyDescent="0.25">
      <c r="A41" t="s">
        <v>41</v>
      </c>
    </row>
    <row r="42" spans="1:1" x14ac:dyDescent="0.25">
      <c r="A42" t="s">
        <v>42</v>
      </c>
    </row>
    <row r="43" spans="1:1" x14ac:dyDescent="0.25">
      <c r="A43" t="s">
        <v>43</v>
      </c>
    </row>
    <row r="44" spans="1:1" x14ac:dyDescent="0.25">
      <c r="A44" t="s">
        <v>44</v>
      </c>
    </row>
    <row r="45" spans="1:1" x14ac:dyDescent="0.25">
      <c r="A45" t="s">
        <v>45</v>
      </c>
    </row>
    <row r="46" spans="1:1" x14ac:dyDescent="0.25">
      <c r="A46" t="s">
        <v>46</v>
      </c>
    </row>
    <row r="47" spans="1:1" x14ac:dyDescent="0.25">
      <c r="A47" t="s">
        <v>47</v>
      </c>
    </row>
    <row r="48" spans="1:1" x14ac:dyDescent="0.25">
      <c r="A48" t="s">
        <v>48</v>
      </c>
    </row>
    <row r="49" spans="1:1" x14ac:dyDescent="0.25">
      <c r="A49" t="s">
        <v>49</v>
      </c>
    </row>
    <row r="50" spans="1:1" x14ac:dyDescent="0.25">
      <c r="A50" t="s">
        <v>50</v>
      </c>
    </row>
    <row r="51" spans="1:1" x14ac:dyDescent="0.25">
      <c r="A51" t="s">
        <v>51</v>
      </c>
    </row>
    <row r="52" spans="1:1" x14ac:dyDescent="0.25">
      <c r="A52" t="s">
        <v>52</v>
      </c>
    </row>
    <row r="53" spans="1:1" x14ac:dyDescent="0.25">
      <c r="A53" t="s">
        <v>53</v>
      </c>
    </row>
    <row r="54" spans="1:1" x14ac:dyDescent="0.25">
      <c r="A54" t="s">
        <v>54</v>
      </c>
    </row>
    <row r="55" spans="1:1" x14ac:dyDescent="0.25">
      <c r="A55" t="s">
        <v>55</v>
      </c>
    </row>
    <row r="56" spans="1:1" x14ac:dyDescent="0.25">
      <c r="A56" t="s">
        <v>56</v>
      </c>
    </row>
    <row r="57" spans="1:1" x14ac:dyDescent="0.25">
      <c r="A57" t="s">
        <v>57</v>
      </c>
    </row>
    <row r="58" spans="1:1" x14ac:dyDescent="0.25">
      <c r="A58" t="s">
        <v>58</v>
      </c>
    </row>
    <row r="59" spans="1:1" x14ac:dyDescent="0.25">
      <c r="A59" t="s">
        <v>59</v>
      </c>
    </row>
    <row r="60" spans="1:1" x14ac:dyDescent="0.25">
      <c r="A60" t="s">
        <v>60</v>
      </c>
    </row>
    <row r="61" spans="1:1" x14ac:dyDescent="0.25">
      <c r="A61" t="s">
        <v>61</v>
      </c>
    </row>
    <row r="62" spans="1:1" x14ac:dyDescent="0.25">
      <c r="A62" t="s">
        <v>62</v>
      </c>
    </row>
    <row r="63" spans="1:1" x14ac:dyDescent="0.25">
      <c r="A63" t="s">
        <v>63</v>
      </c>
    </row>
    <row r="64" spans="1:1" x14ac:dyDescent="0.25">
      <c r="A64" t="s">
        <v>64</v>
      </c>
    </row>
    <row r="65" spans="1:1" x14ac:dyDescent="0.25">
      <c r="A65" t="s">
        <v>65</v>
      </c>
    </row>
    <row r="66" spans="1:1" x14ac:dyDescent="0.25">
      <c r="A66" t="s">
        <v>66</v>
      </c>
    </row>
    <row r="67" spans="1:1" x14ac:dyDescent="0.25">
      <c r="A67" t="s">
        <v>67</v>
      </c>
    </row>
    <row r="68" spans="1:1" x14ac:dyDescent="0.25">
      <c r="A68" t="s">
        <v>68</v>
      </c>
    </row>
    <row r="69" spans="1:1" x14ac:dyDescent="0.25">
      <c r="A69" t="s">
        <v>69</v>
      </c>
    </row>
    <row r="70" spans="1:1" x14ac:dyDescent="0.25">
      <c r="A70" t="s">
        <v>70</v>
      </c>
    </row>
    <row r="71" spans="1:1" x14ac:dyDescent="0.25">
      <c r="A71" t="s">
        <v>71</v>
      </c>
    </row>
    <row r="72" spans="1:1" x14ac:dyDescent="0.25">
      <c r="A72" t="s">
        <v>72</v>
      </c>
    </row>
    <row r="73" spans="1:1" x14ac:dyDescent="0.25">
      <c r="A73" t="s">
        <v>73</v>
      </c>
    </row>
    <row r="74" spans="1:1" x14ac:dyDescent="0.25">
      <c r="A74" t="s">
        <v>74</v>
      </c>
    </row>
    <row r="75" spans="1:1" x14ac:dyDescent="0.25">
      <c r="A75" t="s">
        <v>75</v>
      </c>
    </row>
    <row r="76" spans="1:1" x14ac:dyDescent="0.25">
      <c r="A76" t="s">
        <v>76</v>
      </c>
    </row>
    <row r="77" spans="1:1" x14ac:dyDescent="0.25">
      <c r="A77" t="s">
        <v>77</v>
      </c>
    </row>
    <row r="78" spans="1:1" x14ac:dyDescent="0.25">
      <c r="A78" t="s">
        <v>78</v>
      </c>
    </row>
    <row r="79" spans="1:1" x14ac:dyDescent="0.25">
      <c r="A79" t="s">
        <v>79</v>
      </c>
    </row>
    <row r="80" spans="1:1" x14ac:dyDescent="0.25">
      <c r="A80" t="s">
        <v>80</v>
      </c>
    </row>
    <row r="81" spans="1:1" x14ac:dyDescent="0.25">
      <c r="A81" t="s">
        <v>81</v>
      </c>
    </row>
    <row r="82" spans="1:1" x14ac:dyDescent="0.25">
      <c r="A82" t="s">
        <v>82</v>
      </c>
    </row>
    <row r="83" spans="1:1" x14ac:dyDescent="0.25">
      <c r="A83" t="s">
        <v>83</v>
      </c>
    </row>
    <row r="84" spans="1:1" x14ac:dyDescent="0.25">
      <c r="A84" t="s">
        <v>84</v>
      </c>
    </row>
    <row r="85" spans="1:1" x14ac:dyDescent="0.25">
      <c r="A85" t="s">
        <v>85</v>
      </c>
    </row>
    <row r="86" spans="1:1" x14ac:dyDescent="0.25">
      <c r="A86" t="s">
        <v>86</v>
      </c>
    </row>
    <row r="87" spans="1:1" x14ac:dyDescent="0.25">
      <c r="A87" t="s">
        <v>87</v>
      </c>
    </row>
    <row r="88" spans="1:1" x14ac:dyDescent="0.25">
      <c r="A88" t="s">
        <v>88</v>
      </c>
    </row>
    <row r="89" spans="1:1" x14ac:dyDescent="0.25">
      <c r="A89" t="s">
        <v>89</v>
      </c>
    </row>
    <row r="90" spans="1:1" x14ac:dyDescent="0.25">
      <c r="A90" t="s">
        <v>90</v>
      </c>
    </row>
    <row r="91" spans="1:1" x14ac:dyDescent="0.25">
      <c r="A91" t="s">
        <v>91</v>
      </c>
    </row>
    <row r="92" spans="1:1" x14ac:dyDescent="0.25">
      <c r="A92" t="s">
        <v>92</v>
      </c>
    </row>
    <row r="93" spans="1:1" x14ac:dyDescent="0.25">
      <c r="A93" t="s">
        <v>93</v>
      </c>
    </row>
    <row r="94" spans="1:1" x14ac:dyDescent="0.25">
      <c r="A94" t="s">
        <v>94</v>
      </c>
    </row>
    <row r="95" spans="1:1" x14ac:dyDescent="0.25">
      <c r="A95" t="s">
        <v>95</v>
      </c>
    </row>
    <row r="96" spans="1:1" x14ac:dyDescent="0.25">
      <c r="A96" t="s">
        <v>96</v>
      </c>
    </row>
    <row r="97" spans="1:1" x14ac:dyDescent="0.25">
      <c r="A97" t="s">
        <v>97</v>
      </c>
    </row>
    <row r="98" spans="1:1" x14ac:dyDescent="0.25">
      <c r="A98" t="s">
        <v>98</v>
      </c>
    </row>
    <row r="99" spans="1:1" x14ac:dyDescent="0.25">
      <c r="A99" t="s">
        <v>99</v>
      </c>
    </row>
    <row r="100" spans="1:1" x14ac:dyDescent="0.25">
      <c r="A100" t="s">
        <v>100</v>
      </c>
    </row>
    <row r="101" spans="1:1" x14ac:dyDescent="0.25">
      <c r="A101" t="s">
        <v>101</v>
      </c>
    </row>
    <row r="102" spans="1:1" x14ac:dyDescent="0.25">
      <c r="A102" t="s">
        <v>102</v>
      </c>
    </row>
    <row r="103" spans="1:1" x14ac:dyDescent="0.25">
      <c r="A103" t="s">
        <v>103</v>
      </c>
    </row>
    <row r="104" spans="1:1" x14ac:dyDescent="0.25">
      <c r="A104" t="s">
        <v>104</v>
      </c>
    </row>
    <row r="105" spans="1:1" x14ac:dyDescent="0.25">
      <c r="A105" t="s">
        <v>105</v>
      </c>
    </row>
    <row r="106" spans="1:1" x14ac:dyDescent="0.25">
      <c r="A106" t="s">
        <v>106</v>
      </c>
    </row>
    <row r="107" spans="1:1" x14ac:dyDescent="0.25">
      <c r="A107" t="s">
        <v>107</v>
      </c>
    </row>
    <row r="108" spans="1:1" x14ac:dyDescent="0.25">
      <c r="A108" t="s">
        <v>108</v>
      </c>
    </row>
    <row r="109" spans="1:1" x14ac:dyDescent="0.25">
      <c r="A109" t="s">
        <v>109</v>
      </c>
    </row>
    <row r="110" spans="1:1" x14ac:dyDescent="0.25">
      <c r="A110" t="s">
        <v>110</v>
      </c>
    </row>
    <row r="111" spans="1:1" x14ac:dyDescent="0.25">
      <c r="A111" t="s">
        <v>111</v>
      </c>
    </row>
    <row r="112" spans="1:1" x14ac:dyDescent="0.25">
      <c r="A112" t="s">
        <v>112</v>
      </c>
    </row>
    <row r="113" spans="1:1" x14ac:dyDescent="0.25">
      <c r="A113" t="s">
        <v>113</v>
      </c>
    </row>
    <row r="114" spans="1:1" x14ac:dyDescent="0.25">
      <c r="A114" t="s">
        <v>114</v>
      </c>
    </row>
    <row r="115" spans="1:1" x14ac:dyDescent="0.25">
      <c r="A115" t="s">
        <v>115</v>
      </c>
    </row>
    <row r="116" spans="1:1" x14ac:dyDescent="0.25">
      <c r="A116" t="s">
        <v>116</v>
      </c>
    </row>
    <row r="117" spans="1:1" x14ac:dyDescent="0.25">
      <c r="A117" s="138" t="s">
        <v>372</v>
      </c>
    </row>
    <row r="118" spans="1:1" x14ac:dyDescent="0.25">
      <c r="A118" s="138" t="s">
        <v>373</v>
      </c>
    </row>
    <row r="119" spans="1:1" x14ac:dyDescent="0.25">
      <c r="A119" s="138" t="s">
        <v>374</v>
      </c>
    </row>
    <row r="120" spans="1:1" x14ac:dyDescent="0.25">
      <c r="A120" s="138" t="s">
        <v>375</v>
      </c>
    </row>
    <row r="121" spans="1:1" x14ac:dyDescent="0.25">
      <c r="A121" s="138" t="s">
        <v>376</v>
      </c>
    </row>
    <row r="122" spans="1:1" x14ac:dyDescent="0.25">
      <c r="A122" s="138" t="s">
        <v>377</v>
      </c>
    </row>
    <row r="123" spans="1:1" x14ac:dyDescent="0.25">
      <c r="A123" s="138" t="s">
        <v>378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customXml/itemProps3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Istruzioni</vt:lpstr>
      <vt:lpstr>Secondarie di primo grado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Schenk, Mattia</cp:lastModifiedBy>
  <cp:revision/>
  <dcterms:created xsi:type="dcterms:W3CDTF">2018-07-20T07:51:26Z</dcterms:created>
  <dcterms:modified xsi:type="dcterms:W3CDTF">2026-03-31T07:40:30Z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