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FS\Buchhaltung\HH\2025\HHV\"/>
    </mc:Choice>
  </mc:AlternateContent>
  <xr:revisionPtr revIDLastSave="0" documentId="13_ncr:1_{82C6E2C2-E8FC-4EF3-9327-7D7A66686E58}" xr6:coauthVersionLast="47" xr6:coauthVersionMax="47" xr10:uidLastSave="{00000000-0000-0000-0000-000000000000}"/>
  <bookViews>
    <workbookView xWindow="25080" yWindow="-120" windowWidth="25440" windowHeight="15390" activeTab="3" xr2:uid="{65E6338D-0B33-41C9-8A59-B7F8E20E79B5}"/>
  </bookViews>
  <sheets>
    <sheet name="2023-2025" sheetId="1" r:id="rId1"/>
    <sheet name="2024-2026" sheetId="2" r:id="rId2"/>
    <sheet name="2024-2026+160" sheetId="3" r:id="rId3"/>
    <sheet name="2025-2027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C4" i="4"/>
  <c r="D4" i="4" s="1"/>
  <c r="C3" i="4"/>
  <c r="D3" i="4" s="1"/>
  <c r="C2" i="4"/>
  <c r="D2" i="4" s="1"/>
  <c r="D20" i="3"/>
  <c r="C9" i="3"/>
  <c r="D9" i="3"/>
  <c r="C20" i="3"/>
  <c r="C14" i="3"/>
  <c r="D14" i="3" s="1"/>
  <c r="C7" i="3"/>
  <c r="D7" i="3" s="1"/>
  <c r="C23" i="3"/>
  <c r="D23" i="3" s="1"/>
  <c r="C15" i="3"/>
  <c r="D15" i="3" s="1"/>
  <c r="C19" i="3"/>
  <c r="D19" i="3" s="1"/>
  <c r="F2" i="3"/>
  <c r="C13" i="3"/>
  <c r="D13" i="3" s="1"/>
  <c r="C24" i="3"/>
  <c r="D24" i="3" s="1"/>
  <c r="C22" i="3"/>
  <c r="D22" i="3" s="1"/>
  <c r="C21" i="3"/>
  <c r="D21" i="3" s="1"/>
  <c r="C18" i="3"/>
  <c r="D18" i="3" s="1"/>
  <c r="C17" i="3"/>
  <c r="D17" i="3" s="1"/>
  <c r="C16" i="3"/>
  <c r="D16" i="3" s="1"/>
  <c r="C12" i="3"/>
  <c r="D12" i="3" s="1"/>
  <c r="C11" i="3"/>
  <c r="D11" i="3" s="1"/>
  <c r="C10" i="3"/>
  <c r="D10" i="3" s="1"/>
  <c r="C8" i="3"/>
  <c r="D8" i="3" s="1"/>
  <c r="C6" i="3"/>
  <c r="D6" i="3" s="1"/>
  <c r="C5" i="3"/>
  <c r="D5" i="3" s="1"/>
  <c r="K12" i="2"/>
  <c r="G2" i="2"/>
  <c r="D17" i="2"/>
  <c r="D12" i="2"/>
  <c r="C12" i="2"/>
  <c r="C15" i="2"/>
  <c r="D15" i="2" s="1"/>
  <c r="C16" i="2"/>
  <c r="D16" i="2" s="1"/>
  <c r="C14" i="2"/>
  <c r="D14" i="2" s="1"/>
  <c r="C13" i="2"/>
  <c r="D13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C5" i="2"/>
  <c r="D5" i="2" s="1"/>
  <c r="C4" i="2"/>
  <c r="D4" i="2" s="1"/>
  <c r="C3" i="2"/>
  <c r="D3" i="2" s="1"/>
  <c r="C2" i="2"/>
  <c r="D2" i="2" s="1"/>
  <c r="G2" i="1"/>
  <c r="C14" i="1"/>
  <c r="D14" i="1" s="1"/>
  <c r="C11" i="1"/>
  <c r="D11" i="1" s="1"/>
  <c r="C10" i="1"/>
  <c r="D10" i="1"/>
  <c r="C13" i="1"/>
  <c r="D13" i="1"/>
  <c r="C3" i="1"/>
  <c r="D3" i="1" s="1"/>
  <c r="C4" i="1"/>
  <c r="D4" i="1" s="1"/>
  <c r="C5" i="1"/>
  <c r="D5" i="1" s="1"/>
  <c r="C6" i="1"/>
  <c r="D6" i="1" s="1"/>
  <c r="C7" i="1"/>
  <c r="D7" i="1" s="1"/>
  <c r="C8" i="1"/>
  <c r="D8" i="1"/>
  <c r="C9" i="1"/>
  <c r="D9" i="1" s="1"/>
  <c r="C12" i="1"/>
  <c r="D12" i="1" s="1"/>
  <c r="C2" i="1"/>
  <c r="D2" i="1" s="1"/>
  <c r="D20" i="4" l="1"/>
  <c r="D26" i="3"/>
  <c r="G2" i="3"/>
  <c r="D15" i="1"/>
</calcChain>
</file>

<file path=xl/sharedStrings.xml><?xml version="1.0" encoding="utf-8"?>
<sst xmlns="http://schemas.openxmlformats.org/spreadsheetml/2006/main" count="107" uniqueCount="59">
  <si>
    <t>Kosten</t>
  </si>
  <si>
    <t>Ankauf bzw. Einrichtung einer Lehrküche in der Aussenstelle Brixen</t>
  </si>
  <si>
    <t>Ankauf einer neuen Beleuchtung im Lehrerzimmer</t>
  </si>
  <si>
    <t>Arbeitssicherheit – Treppe Bibliothek Geländer</t>
  </si>
  <si>
    <t>Ankauf von Maschinen und Geräten - große Putzmaschine für Reinigung (Turnhalle, Gänge)</t>
  </si>
  <si>
    <t>Mwst.</t>
  </si>
  <si>
    <t xml:space="preserve">Gesamt </t>
  </si>
  <si>
    <t>Pflegebetten, Rollstühle für Aussenstellen (Meran, Brixen, Schlanders)</t>
  </si>
  <si>
    <t>Ankauf Tiefkühlschrank für Lehrküche</t>
  </si>
  <si>
    <t xml:space="preserve">Ankauf Musikgeräte für Fachgruppe Pädagogische Mitarbeiterin, Kinderbetreuung, </t>
  </si>
  <si>
    <t xml:space="preserve">Technische Ausstattung - Digitale Tafeln, </t>
  </si>
  <si>
    <t>Einrichtung PC-Raum (sobald Neubau wieder zugänglich)</t>
  </si>
  <si>
    <t>Zur Verfügung</t>
  </si>
  <si>
    <t>Ankauf bzw. Austausch von 15 Laptops</t>
  </si>
  <si>
    <t>Ausstattung der Terrasse im Altbau (Sitzmöglichkeit und Sonnenschutz)</t>
  </si>
  <si>
    <t>Einrichtung der Arbeitsplätze in drei Sekretariaten (Lehrerbüro, Buchhaltung, Weiterbildung)</t>
  </si>
  <si>
    <t>Bozen, 19/10/2022</t>
  </si>
  <si>
    <t>Investitionsplan für die Jahre 2023-2025 der LFS "Hannah Arendt"</t>
  </si>
  <si>
    <t>Digitale Anzeige der Weiterbildungskurse-Raumanzeige Bozen - Brixen - Meran</t>
  </si>
  <si>
    <t>Investitionen 2023</t>
  </si>
  <si>
    <t>am 29/10/2022</t>
  </si>
  <si>
    <t>bereits im Gang 2022</t>
  </si>
  <si>
    <t>Bozen, 20.11.2023</t>
  </si>
  <si>
    <t>Ausstattung der Terrasse im Altbau (Sitzmöglichkeit und Sonnenschutz) Nutzung als Klassenz.</t>
  </si>
  <si>
    <t>Technische Ausstattung - 15 zusätzliche multimedialen Tafeln Clevertouch Impact Max 86"</t>
  </si>
  <si>
    <t>Digitale Anzeige für Bibliothek</t>
  </si>
  <si>
    <t>Ankauf Tiefkühlschrank für Lehrküche - sobald alter nicht mehr geht</t>
  </si>
  <si>
    <t>Schließsystem mit App für Bozen, Meran und Brixen</t>
  </si>
  <si>
    <t>Austausch von Reinigungsmaschinen und Geräten für Reinigung Außenstellen</t>
  </si>
  <si>
    <t>Einrichtung Lehrer*innenzimmer 107, 102 und 101</t>
  </si>
  <si>
    <t>Ankauf von 6 Schränken für die Außenstelle Meran</t>
  </si>
  <si>
    <t xml:space="preserve">Verdunkelungsvorhänge Klassenzimmer </t>
  </si>
  <si>
    <t>bereits im Gang 2023</t>
  </si>
  <si>
    <t>Sitzgelegenheit - Divan für Bibliothek</t>
  </si>
  <si>
    <t>Investitionen 2024</t>
  </si>
  <si>
    <t>am 16/11/2023</t>
  </si>
  <si>
    <t>Investitionsplan für die Jahre 2024-2026 der LFS "Hannah Arendt"</t>
  </si>
  <si>
    <t>am 14/12/2023</t>
  </si>
  <si>
    <t>Ankauf verschiedener Lehrmittel für Pflege (Übungsdefibrilator, 3 Pflegepuppen, Autoklav)</t>
  </si>
  <si>
    <t>Ankauf verschiedener Regale bzw. Schränke für Leihbücher</t>
  </si>
  <si>
    <t>Ankauf Lehrmittel für Sportunterricht</t>
  </si>
  <si>
    <t>Umbuchung Laufende- auf Investitionsausgaben mit Dekret 332/2023</t>
  </si>
  <si>
    <t>Ankauf Banner, Schilder und Werbeplanen mit Logo</t>
  </si>
  <si>
    <t>Bozen, 25.03.2024</t>
  </si>
  <si>
    <t>Gartengestaltung Klosterinnenhof</t>
  </si>
  <si>
    <t>Raumnutzung "Hexenkammer" Regale, Schränke</t>
  </si>
  <si>
    <t>Ausstattung Praxisräume Aussenstelle Bruneck</t>
  </si>
  <si>
    <t xml:space="preserve">Möbel Lehrerzimmer 107 </t>
  </si>
  <si>
    <t>Investitionen 2024-2026</t>
  </si>
  <si>
    <t>Investitionsplan für die Jahre 2025-2027 der LFS "Hannah Arendt"</t>
  </si>
  <si>
    <t>Ergänzung Terrasse - Licht - Wasseranschluss - Folie für Scheiben Klassenzimmer</t>
  </si>
  <si>
    <t>Ankauf einer neuen Beleuchtung im Lehrerzimmer und Bibliothek</t>
  </si>
  <si>
    <t>Austausch von Reinigungsmaschinen (Rucksackstaubsauger)und Geräten für Reinigung Außenstellen</t>
  </si>
  <si>
    <t>am 08/11/2024</t>
  </si>
  <si>
    <t>Investitionen 2025-2027</t>
  </si>
  <si>
    <t>Bozen, 08.11.2024</t>
  </si>
  <si>
    <t>bereits im Gang 2024</t>
  </si>
  <si>
    <t>x</t>
  </si>
  <si>
    <t>Technische Ausstattung - 1 zusätzliche multimedialen Tafeln Clevertouch Impact Max 86"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</si>
</sst>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66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4" fontId="0" fillId="2" borderId="1" xfId="0" applyNumberFormat="1" applyFont="1" applyFill="1" applyBorder="1"/>
    <xf numFmtId="0" fontId="1" fillId="3" borderId="1" xfId="0" applyFont="1" applyFill="1" applyBorder="1"/>
    <xf numFmtId="4" fontId="0" fillId="3" borderId="1" xfId="0" applyNumberFormat="1" applyFont="1" applyFill="1" applyBorder="1"/>
    <xf numFmtId="0" fontId="0" fillId="2" borderId="1" xfId="0" applyFill="1" applyBorder="1"/>
    <xf numFmtId="0" fontId="0" fillId="0" borderId="3" xfId="0" applyFill="1" applyBorder="1" applyAlignment="1">
      <alignment horizontal="center"/>
    </xf>
    <xf numFmtId="0" fontId="1" fillId="3" borderId="2" xfId="0" applyFont="1" applyFill="1" applyBorder="1"/>
    <xf numFmtId="4" fontId="0" fillId="3" borderId="2" xfId="0" applyNumberFormat="1" applyFont="1" applyFill="1" applyBorder="1"/>
    <xf numFmtId="4" fontId="0" fillId="0" borderId="1" xfId="0" applyNumberFormat="1" applyBorder="1"/>
    <xf numFmtId="0" fontId="1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4" borderId="1" xfId="0" applyNumberFormat="1" applyFont="1" applyFill="1" applyBorder="1"/>
    <xf numFmtId="4" fontId="0" fillId="4" borderId="2" xfId="0" applyNumberFormat="1" applyFont="1" applyFill="1" applyBorder="1"/>
    <xf numFmtId="4" fontId="0" fillId="5" borderId="1" xfId="0" applyNumberFormat="1" applyFont="1" applyFill="1" applyBorder="1"/>
    <xf numFmtId="4" fontId="0" fillId="6" borderId="1" xfId="0" applyNumberFormat="1" applyFont="1" applyFill="1" applyBorder="1"/>
    <xf numFmtId="4" fontId="0" fillId="7" borderId="1" xfId="0" applyNumberFormat="1" applyFont="1" applyFill="1" applyBorder="1"/>
    <xf numFmtId="4" fontId="0" fillId="0" borderId="0" xfId="0" applyNumberFormat="1"/>
    <xf numFmtId="4" fontId="0" fillId="8" borderId="1" xfId="0" applyNumberFormat="1" applyFont="1" applyFill="1" applyBorder="1"/>
    <xf numFmtId="4" fontId="0" fillId="0" borderId="0" xfId="0" applyNumberFormat="1" applyFill="1"/>
    <xf numFmtId="0" fontId="0" fillId="0" borderId="0" xfId="0" applyFill="1"/>
    <xf numFmtId="0" fontId="0" fillId="0" borderId="1" xfId="0" applyBorder="1" applyAlignment="1">
      <alignment vertical="center" wrapText="1"/>
    </xf>
    <xf numFmtId="4" fontId="0" fillId="0" borderId="7" xfId="0" applyNumberFormat="1" applyFont="1" applyFill="1" applyBorder="1"/>
    <xf numFmtId="4" fontId="0" fillId="9" borderId="1" xfId="0" applyNumberFormat="1" applyFill="1" applyBorder="1"/>
    <xf numFmtId="4" fontId="4" fillId="10" borderId="8" xfId="0" applyNumberFormat="1" applyFont="1" applyFill="1" applyBorder="1" applyAlignment="1">
      <alignment horizontal="right" vertical="center"/>
    </xf>
    <xf numFmtId="4" fontId="0" fillId="3" borderId="9" xfId="0" applyNumberFormat="1" applyFont="1" applyFill="1" applyBorder="1"/>
    <xf numFmtId="0" fontId="3" fillId="10" borderId="1" xfId="0" applyFont="1" applyFill="1" applyBorder="1" applyAlignment="1">
      <alignment vertical="center"/>
    </xf>
    <xf numFmtId="4" fontId="4" fillId="10" borderId="1" xfId="0" applyNumberFormat="1" applyFont="1" applyFill="1" applyBorder="1" applyAlignment="1">
      <alignment horizontal="right" vertical="center"/>
    </xf>
    <xf numFmtId="4" fontId="0" fillId="11" borderId="1" xfId="0" applyNumberFormat="1" applyFont="1" applyFill="1" applyBorder="1"/>
    <xf numFmtId="4" fontId="0" fillId="12" borderId="1" xfId="0" applyNumberFormat="1" applyFont="1" applyFill="1" applyBorder="1"/>
    <xf numFmtId="4" fontId="0" fillId="13" borderId="1" xfId="0" applyNumberFormat="1" applyFont="1" applyFill="1" applyBorder="1"/>
    <xf numFmtId="4" fontId="0" fillId="4" borderId="7" xfId="0" applyNumberFormat="1" applyFont="1" applyFill="1" applyBorder="1"/>
    <xf numFmtId="4" fontId="0" fillId="4" borderId="1" xfId="0" applyNumberFormat="1" applyFill="1" applyBorder="1"/>
    <xf numFmtId="0" fontId="1" fillId="3" borderId="10" xfId="0" applyFont="1" applyFill="1" applyBorder="1"/>
    <xf numFmtId="0" fontId="3" fillId="10" borderId="11" xfId="0" applyFont="1" applyFill="1" applyBorder="1" applyAlignment="1">
      <alignment vertical="center"/>
    </xf>
    <xf numFmtId="4" fontId="0" fillId="2" borderId="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4" fontId="0" fillId="0" borderId="0" xfId="0" applyNumberFormat="1" applyAlignment="1">
      <alignment vertical="top"/>
    </xf>
    <xf numFmtId="0" fontId="0" fillId="0" borderId="0" xfId="0" applyFill="1" applyBorder="1" applyAlignment="1">
      <alignment vertical="center" textRotation="90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vertical="top"/>
    </xf>
    <xf numFmtId="4" fontId="0" fillId="0" borderId="4" xfId="0" applyNumberFormat="1" applyBorder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9" borderId="1" xfId="0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textRotation="90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top"/>
    </xf>
    <xf numFmtId="4" fontId="0" fillId="0" borderId="12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3C5B-729E-4A22-9F76-C78530987EF2}">
  <dimension ref="A1:H17"/>
  <sheetViews>
    <sheetView workbookViewId="0">
      <selection sqref="A1:XFD1048576"/>
    </sheetView>
  </sheetViews>
  <sheetFormatPr baseColWidth="10" defaultRowHeight="15" x14ac:dyDescent="0.25"/>
  <cols>
    <col min="1" max="1" width="88.7109375" customWidth="1"/>
    <col min="6" max="6" width="15.42578125" customWidth="1"/>
  </cols>
  <sheetData>
    <row r="1" spans="1:8" ht="28.5" customHeight="1" x14ac:dyDescent="0.25">
      <c r="A1" s="13" t="s">
        <v>17</v>
      </c>
      <c r="B1" s="11" t="s">
        <v>0</v>
      </c>
      <c r="C1" s="12" t="s">
        <v>5</v>
      </c>
      <c r="D1" s="12" t="s">
        <v>6</v>
      </c>
      <c r="F1" s="6" t="s">
        <v>12</v>
      </c>
    </row>
    <row r="2" spans="1:8" ht="15.75" customHeight="1" x14ac:dyDescent="0.25">
      <c r="A2" s="1" t="s">
        <v>4</v>
      </c>
      <c r="B2" s="2">
        <v>3800</v>
      </c>
      <c r="C2" s="2">
        <f>B2*0.22</f>
        <v>836</v>
      </c>
      <c r="D2" s="18">
        <f>SUM(B2:C2)</f>
        <v>4636</v>
      </c>
      <c r="E2" s="23"/>
      <c r="F2" s="24">
        <v>449546.23999999999</v>
      </c>
      <c r="G2" s="25">
        <f>F2-D3-D4</f>
        <v>434278.69639999996</v>
      </c>
      <c r="H2" s="19"/>
    </row>
    <row r="3" spans="1:8" x14ac:dyDescent="0.25">
      <c r="A3" s="5" t="s">
        <v>7</v>
      </c>
      <c r="B3" s="2">
        <v>11558.38</v>
      </c>
      <c r="C3" s="2">
        <f t="shared" ref="C3:C11" si="0">B3*0.22</f>
        <v>2542.8435999999997</v>
      </c>
      <c r="D3" s="2">
        <f t="shared" ref="D3:D11" si="1">SUM(B3:C3)</f>
        <v>14101.223599999999</v>
      </c>
      <c r="E3" s="52" t="s">
        <v>21</v>
      </c>
      <c r="F3" s="49" t="s">
        <v>20</v>
      </c>
      <c r="G3" s="51" t="s">
        <v>19</v>
      </c>
    </row>
    <row r="4" spans="1:8" x14ac:dyDescent="0.25">
      <c r="A4" s="5" t="s">
        <v>9</v>
      </c>
      <c r="B4" s="2">
        <v>956</v>
      </c>
      <c r="C4" s="2">
        <f t="shared" si="0"/>
        <v>210.32</v>
      </c>
      <c r="D4" s="2">
        <f t="shared" si="1"/>
        <v>1166.32</v>
      </c>
      <c r="E4" s="53"/>
      <c r="F4" s="50"/>
      <c r="G4" s="51"/>
    </row>
    <row r="5" spans="1:8" ht="15.75" x14ac:dyDescent="0.25">
      <c r="A5" s="3" t="s">
        <v>1</v>
      </c>
      <c r="B5" s="4">
        <v>30000</v>
      </c>
      <c r="C5" s="4">
        <f t="shared" si="0"/>
        <v>6600</v>
      </c>
      <c r="D5" s="16">
        <f t="shared" si="1"/>
        <v>36600</v>
      </c>
      <c r="F5" s="50"/>
      <c r="G5" s="51"/>
    </row>
    <row r="6" spans="1:8" ht="15.75" x14ac:dyDescent="0.25">
      <c r="A6" s="3" t="s">
        <v>14</v>
      </c>
      <c r="B6" s="4">
        <v>25000</v>
      </c>
      <c r="C6" s="4">
        <f t="shared" si="0"/>
        <v>5500</v>
      </c>
      <c r="D6" s="16">
        <f t="shared" si="1"/>
        <v>30500</v>
      </c>
      <c r="F6" s="50"/>
      <c r="G6" s="51"/>
    </row>
    <row r="7" spans="1:8" ht="15.75" x14ac:dyDescent="0.25">
      <c r="A7" s="3" t="s">
        <v>15</v>
      </c>
      <c r="B7" s="4">
        <v>75000</v>
      </c>
      <c r="C7" s="4">
        <f t="shared" si="0"/>
        <v>16500</v>
      </c>
      <c r="D7" s="17">
        <f t="shared" si="1"/>
        <v>91500</v>
      </c>
      <c r="F7" s="50"/>
      <c r="G7" s="51"/>
    </row>
    <row r="8" spans="1:8" ht="15.75" x14ac:dyDescent="0.25">
      <c r="A8" s="3" t="s">
        <v>2</v>
      </c>
      <c r="B8" s="4">
        <v>10000</v>
      </c>
      <c r="C8" s="4">
        <f t="shared" si="0"/>
        <v>2200</v>
      </c>
      <c r="D8" s="20">
        <f t="shared" si="1"/>
        <v>12200</v>
      </c>
      <c r="F8" s="50"/>
      <c r="G8" s="51"/>
    </row>
    <row r="9" spans="1:8" ht="15.75" x14ac:dyDescent="0.25">
      <c r="A9" s="3" t="s">
        <v>10</v>
      </c>
      <c r="B9" s="4">
        <v>150000</v>
      </c>
      <c r="C9" s="4">
        <f t="shared" si="0"/>
        <v>33000</v>
      </c>
      <c r="D9" s="14">
        <f t="shared" si="1"/>
        <v>183000</v>
      </c>
      <c r="F9" s="50"/>
      <c r="G9" s="51"/>
    </row>
    <row r="10" spans="1:8" ht="15.75" x14ac:dyDescent="0.25">
      <c r="A10" s="3" t="s">
        <v>11</v>
      </c>
      <c r="B10" s="4">
        <v>20000</v>
      </c>
      <c r="C10" s="4">
        <f t="shared" si="0"/>
        <v>4400</v>
      </c>
      <c r="D10" s="14">
        <f t="shared" si="1"/>
        <v>24400</v>
      </c>
      <c r="F10" s="50"/>
      <c r="G10" s="51"/>
    </row>
    <row r="11" spans="1:8" ht="15.75" x14ac:dyDescent="0.25">
      <c r="A11" s="7" t="s">
        <v>13</v>
      </c>
      <c r="B11" s="8">
        <v>15000</v>
      </c>
      <c r="C11" s="8">
        <f t="shared" si="0"/>
        <v>3300</v>
      </c>
      <c r="D11" s="15">
        <f t="shared" si="1"/>
        <v>18300</v>
      </c>
      <c r="F11" s="50"/>
      <c r="G11" s="51"/>
    </row>
    <row r="12" spans="1:8" ht="15.75" x14ac:dyDescent="0.25">
      <c r="A12" s="3" t="s">
        <v>3</v>
      </c>
      <c r="B12" s="4">
        <v>3000</v>
      </c>
      <c r="C12" s="4">
        <f>B12*0.22</f>
        <v>660</v>
      </c>
      <c r="D12" s="20">
        <f>SUM(B12:C12)</f>
        <v>3660</v>
      </c>
      <c r="F12" s="50"/>
      <c r="G12" s="51"/>
    </row>
    <row r="13" spans="1:8" ht="15.75" x14ac:dyDescent="0.25">
      <c r="A13" s="3" t="s">
        <v>8</v>
      </c>
      <c r="B13" s="4">
        <v>3000</v>
      </c>
      <c r="C13" s="4">
        <f>B13*0.22</f>
        <v>660</v>
      </c>
      <c r="D13" s="18">
        <f>SUM(B13:C13)</f>
        <v>3660</v>
      </c>
      <c r="F13" s="50"/>
      <c r="G13" s="51"/>
    </row>
    <row r="14" spans="1:8" ht="15.75" x14ac:dyDescent="0.25">
      <c r="A14" s="3" t="s">
        <v>18</v>
      </c>
      <c r="B14" s="4">
        <v>21166</v>
      </c>
      <c r="C14" s="4">
        <f>B14*0.22</f>
        <v>4656.5200000000004</v>
      </c>
      <c r="D14" s="14">
        <f>SUM(B14:C14)</f>
        <v>25822.52</v>
      </c>
      <c r="F14" s="50"/>
      <c r="G14" s="51"/>
    </row>
    <row r="15" spans="1:8" x14ac:dyDescent="0.25">
      <c r="D15" s="9">
        <f>SUM(D2:D14)</f>
        <v>449546.06359999999</v>
      </c>
      <c r="E15" s="21"/>
      <c r="F15" s="50"/>
      <c r="G15" s="51"/>
    </row>
    <row r="16" spans="1:8" x14ac:dyDescent="0.25">
      <c r="E16" s="22"/>
    </row>
    <row r="17" spans="1:1" ht="15.75" x14ac:dyDescent="0.25">
      <c r="A17" s="10" t="s">
        <v>16</v>
      </c>
    </row>
  </sheetData>
  <mergeCells count="3">
    <mergeCell ref="F3:F15"/>
    <mergeCell ref="G3:G15"/>
    <mergeCell ref="E3:E4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48E1-AD38-438B-A88C-9562B9E80B36}">
  <dimension ref="A1:K18"/>
  <sheetViews>
    <sheetView workbookViewId="0">
      <selection sqref="A1:XFD1048576"/>
    </sheetView>
  </sheetViews>
  <sheetFormatPr baseColWidth="10" defaultRowHeight="15" x14ac:dyDescent="0.25"/>
  <cols>
    <col min="1" max="1" width="88.7109375" customWidth="1"/>
    <col min="6" max="6" width="15.42578125" customWidth="1"/>
    <col min="8" max="8" width="11.7109375" bestFit="1" customWidth="1"/>
  </cols>
  <sheetData>
    <row r="1" spans="1:11" ht="28.5" customHeight="1" x14ac:dyDescent="0.25">
      <c r="A1" s="38" t="s">
        <v>36</v>
      </c>
      <c r="B1" s="11" t="s">
        <v>0</v>
      </c>
      <c r="C1" s="12" t="s">
        <v>5</v>
      </c>
      <c r="D1" s="12" t="s">
        <v>6</v>
      </c>
      <c r="F1" s="6" t="s">
        <v>12</v>
      </c>
    </row>
    <row r="2" spans="1:11" ht="15.75" customHeight="1" x14ac:dyDescent="0.25">
      <c r="A2" s="39" t="s">
        <v>29</v>
      </c>
      <c r="B2" s="37">
        <v>25000</v>
      </c>
      <c r="C2" s="2">
        <f>B2*0.22</f>
        <v>5500</v>
      </c>
      <c r="D2" s="30">
        <f>SUM(B2:C2)</f>
        <v>30500</v>
      </c>
      <c r="E2" s="55" t="s">
        <v>32</v>
      </c>
      <c r="F2" s="33">
        <v>519012.69</v>
      </c>
      <c r="G2" s="34">
        <f>F2-D2-D3-D4</f>
        <v>483169.09</v>
      </c>
      <c r="H2" s="19"/>
    </row>
    <row r="3" spans="1:11" ht="15.75" customHeight="1" x14ac:dyDescent="0.25">
      <c r="A3" s="39" t="s">
        <v>30</v>
      </c>
      <c r="B3" s="37">
        <v>2940</v>
      </c>
      <c r="C3" s="2">
        <f t="shared" ref="C3:C12" si="0">B3*0.22</f>
        <v>646.79999999999995</v>
      </c>
      <c r="D3" s="30">
        <f t="shared" ref="D3:D11" si="1">SUM(B3:C3)</f>
        <v>3586.8</v>
      </c>
      <c r="E3" s="56"/>
      <c r="F3" s="49" t="s">
        <v>35</v>
      </c>
      <c r="G3" s="54" t="s">
        <v>34</v>
      </c>
      <c r="H3" s="19"/>
    </row>
    <row r="4" spans="1:11" x14ac:dyDescent="0.25">
      <c r="A4" s="39" t="s">
        <v>31</v>
      </c>
      <c r="B4" s="37">
        <v>1440</v>
      </c>
      <c r="C4" s="2">
        <f t="shared" si="0"/>
        <v>316.8</v>
      </c>
      <c r="D4" s="30">
        <f t="shared" si="1"/>
        <v>1756.8</v>
      </c>
      <c r="E4" s="57"/>
      <c r="F4" s="50"/>
      <c r="G4" s="54"/>
    </row>
    <row r="5" spans="1:11" ht="15.75" x14ac:dyDescent="0.25">
      <c r="A5" s="3" t="s">
        <v>1</v>
      </c>
      <c r="B5" s="27">
        <v>30000</v>
      </c>
      <c r="C5" s="4">
        <f t="shared" si="0"/>
        <v>6600</v>
      </c>
      <c r="D5" s="16">
        <f t="shared" si="1"/>
        <v>36600</v>
      </c>
      <c r="F5" s="50"/>
      <c r="G5" s="54"/>
    </row>
    <row r="6" spans="1:11" ht="15.75" x14ac:dyDescent="0.25">
      <c r="A6" s="3" t="s">
        <v>23</v>
      </c>
      <c r="B6" s="4">
        <v>30000</v>
      </c>
      <c r="C6" s="4">
        <f t="shared" si="0"/>
        <v>6600</v>
      </c>
      <c r="D6" s="16">
        <f t="shared" si="1"/>
        <v>36600</v>
      </c>
      <c r="F6" s="50"/>
      <c r="G6" s="54"/>
    </row>
    <row r="7" spans="1:11" ht="15.75" x14ac:dyDescent="0.25">
      <c r="A7" s="3" t="s">
        <v>15</v>
      </c>
      <c r="B7" s="4">
        <v>90000</v>
      </c>
      <c r="C7" s="4">
        <f t="shared" si="0"/>
        <v>19800</v>
      </c>
      <c r="D7" s="30">
        <f t="shared" si="1"/>
        <v>109800</v>
      </c>
      <c r="F7" s="50"/>
      <c r="G7" s="54"/>
    </row>
    <row r="8" spans="1:11" ht="15.75" x14ac:dyDescent="0.25">
      <c r="A8" s="3" t="s">
        <v>2</v>
      </c>
      <c r="B8" s="4">
        <v>10000</v>
      </c>
      <c r="C8" s="4">
        <f t="shared" si="0"/>
        <v>2200</v>
      </c>
      <c r="D8" s="20">
        <f t="shared" si="1"/>
        <v>12200</v>
      </c>
      <c r="F8" s="50"/>
      <c r="G8" s="54"/>
    </row>
    <row r="9" spans="1:11" ht="15.75" x14ac:dyDescent="0.25">
      <c r="A9" s="3" t="s">
        <v>24</v>
      </c>
      <c r="B9" s="4">
        <v>70545</v>
      </c>
      <c r="C9" s="4">
        <f t="shared" si="0"/>
        <v>15519.9</v>
      </c>
      <c r="D9" s="14">
        <f t="shared" si="1"/>
        <v>86064.9</v>
      </c>
      <c r="F9" s="50"/>
      <c r="G9" s="54"/>
    </row>
    <row r="10" spans="1:11" ht="15.75" x14ac:dyDescent="0.25">
      <c r="A10" s="3" t="s">
        <v>11</v>
      </c>
      <c r="B10" s="4">
        <v>20000</v>
      </c>
      <c r="C10" s="4">
        <f t="shared" si="0"/>
        <v>4400</v>
      </c>
      <c r="D10" s="14">
        <f t="shared" si="1"/>
        <v>24400</v>
      </c>
      <c r="F10" s="50"/>
      <c r="G10" s="54"/>
      <c r="K10">
        <v>665618.93000000005</v>
      </c>
    </row>
    <row r="11" spans="1:11" ht="15.75" x14ac:dyDescent="0.25">
      <c r="A11" s="35" t="s">
        <v>3</v>
      </c>
      <c r="B11" s="4">
        <v>3000</v>
      </c>
      <c r="C11" s="4">
        <f t="shared" si="0"/>
        <v>660</v>
      </c>
      <c r="D11" s="20">
        <f t="shared" si="1"/>
        <v>3660</v>
      </c>
      <c r="F11" s="50"/>
      <c r="G11" s="54"/>
      <c r="K11">
        <v>160000</v>
      </c>
    </row>
    <row r="12" spans="1:11" ht="15.75" x14ac:dyDescent="0.25">
      <c r="A12" s="36" t="s">
        <v>33</v>
      </c>
      <c r="B12" s="4">
        <v>3000</v>
      </c>
      <c r="C12" s="4">
        <f t="shared" si="0"/>
        <v>660</v>
      </c>
      <c r="D12" s="30">
        <f>SUM(B12:C12)</f>
        <v>3660</v>
      </c>
      <c r="F12" s="50"/>
      <c r="G12" s="54"/>
      <c r="K12">
        <f>K10-K11</f>
        <v>505618.93000000005</v>
      </c>
    </row>
    <row r="13" spans="1:11" ht="15.75" x14ac:dyDescent="0.25">
      <c r="A13" s="3" t="s">
        <v>25</v>
      </c>
      <c r="B13" s="27">
        <v>2000</v>
      </c>
      <c r="C13" s="4">
        <f>B13*0.22</f>
        <v>440</v>
      </c>
      <c r="D13" s="31">
        <f>SUM(B13:C13)</f>
        <v>2440</v>
      </c>
      <c r="F13" s="50"/>
      <c r="G13" s="54"/>
    </row>
    <row r="14" spans="1:11" ht="15.75" x14ac:dyDescent="0.25">
      <c r="A14" s="28" t="s">
        <v>26</v>
      </c>
      <c r="B14" s="27">
        <v>3000</v>
      </c>
      <c r="C14" s="4">
        <f>B14*0.22</f>
        <v>660</v>
      </c>
      <c r="D14" s="32">
        <f>SUM(B14:C14)</f>
        <v>3660</v>
      </c>
      <c r="F14" s="50"/>
      <c r="G14" s="54"/>
    </row>
    <row r="15" spans="1:11" ht="15.75" x14ac:dyDescent="0.25">
      <c r="A15" s="28" t="s">
        <v>27</v>
      </c>
      <c r="B15" s="26">
        <v>70000</v>
      </c>
      <c r="C15" s="4">
        <f t="shared" ref="C15:C16" si="2">B15*0.22</f>
        <v>15400</v>
      </c>
      <c r="D15" s="20">
        <f>SUM(B15:C15)</f>
        <v>85400</v>
      </c>
      <c r="F15" s="50"/>
      <c r="G15" s="54"/>
    </row>
    <row r="16" spans="1:11" ht="15.75" x14ac:dyDescent="0.25">
      <c r="A16" s="28" t="s">
        <v>28</v>
      </c>
      <c r="B16" s="29">
        <v>3800</v>
      </c>
      <c r="C16" s="4">
        <f t="shared" si="2"/>
        <v>836</v>
      </c>
      <c r="D16" s="32">
        <f>SUM(B16:C16)</f>
        <v>4636</v>
      </c>
      <c r="E16" s="21"/>
      <c r="F16" s="50"/>
      <c r="G16" s="54"/>
    </row>
    <row r="17" spans="1:5" x14ac:dyDescent="0.25">
      <c r="D17" s="9">
        <f>SUM(D2:D16)</f>
        <v>444964.5</v>
      </c>
      <c r="E17" s="22"/>
    </row>
    <row r="18" spans="1:5" ht="15.75" x14ac:dyDescent="0.25">
      <c r="A18" s="10" t="s">
        <v>22</v>
      </c>
    </row>
  </sheetData>
  <mergeCells count="3">
    <mergeCell ref="F3:F16"/>
    <mergeCell ref="G3:G16"/>
    <mergeCell ref="E2:E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B472-35DF-4BCB-B5D3-75336B7C6FB1}">
  <sheetPr>
    <pageSetUpPr fitToPage="1"/>
  </sheetPr>
  <dimension ref="A1:H28"/>
  <sheetViews>
    <sheetView workbookViewId="0">
      <selection activeCell="G2" sqref="G2"/>
    </sheetView>
  </sheetViews>
  <sheetFormatPr baseColWidth="10" defaultRowHeight="15" x14ac:dyDescent="0.25"/>
  <cols>
    <col min="1" max="1" width="88.7109375" customWidth="1"/>
    <col min="6" max="6" width="15.42578125" customWidth="1"/>
    <col min="8" max="8" width="11.7109375" bestFit="1" customWidth="1"/>
  </cols>
  <sheetData>
    <row r="1" spans="1:8" ht="28.5" customHeight="1" x14ac:dyDescent="0.25">
      <c r="A1" s="38" t="s">
        <v>36</v>
      </c>
      <c r="B1" s="11" t="s">
        <v>0</v>
      </c>
      <c r="C1" s="12" t="s">
        <v>5</v>
      </c>
      <c r="D1" s="12" t="s">
        <v>6</v>
      </c>
      <c r="F1" s="6" t="s">
        <v>12</v>
      </c>
    </row>
    <row r="2" spans="1:8" ht="15.75" customHeight="1" x14ac:dyDescent="0.25">
      <c r="A2" s="39" t="s">
        <v>29</v>
      </c>
      <c r="B2" s="37"/>
      <c r="C2" s="2"/>
      <c r="D2" s="30"/>
      <c r="E2" s="55" t="s">
        <v>32</v>
      </c>
      <c r="F2" s="33">
        <f>505618.93+F25</f>
        <v>665618.92999999993</v>
      </c>
      <c r="G2" s="34">
        <f>F2-D2-D3-D4</f>
        <v>665618.92999999993</v>
      </c>
      <c r="H2" s="19"/>
    </row>
    <row r="3" spans="1:8" ht="15.75" customHeight="1" x14ac:dyDescent="0.25">
      <c r="A3" s="39" t="s">
        <v>30</v>
      </c>
      <c r="B3" s="37"/>
      <c r="C3" s="2"/>
      <c r="D3" s="30"/>
      <c r="E3" s="56"/>
      <c r="F3" s="49" t="s">
        <v>37</v>
      </c>
      <c r="G3" s="54" t="s">
        <v>48</v>
      </c>
      <c r="H3" s="19"/>
    </row>
    <row r="4" spans="1:8" x14ac:dyDescent="0.25">
      <c r="A4" s="39" t="s">
        <v>31</v>
      </c>
      <c r="B4" s="37"/>
      <c r="C4" s="2"/>
      <c r="D4" s="30"/>
      <c r="E4" s="57"/>
      <c r="F4" s="50"/>
      <c r="G4" s="54"/>
    </row>
    <row r="5" spans="1:8" ht="15.75" x14ac:dyDescent="0.25">
      <c r="A5" s="3" t="s">
        <v>1</v>
      </c>
      <c r="B5" s="27">
        <v>30000</v>
      </c>
      <c r="C5" s="4">
        <f t="shared" ref="C5:C17" si="0">B5*0.22</f>
        <v>6600</v>
      </c>
      <c r="D5" s="16">
        <f t="shared" ref="D5:D16" si="1">SUM(B5:C5)</f>
        <v>36600</v>
      </c>
      <c r="F5" s="50"/>
      <c r="G5" s="54"/>
    </row>
    <row r="6" spans="1:8" ht="15.75" x14ac:dyDescent="0.25">
      <c r="A6" s="3" t="s">
        <v>23</v>
      </c>
      <c r="B6" s="4">
        <v>30000</v>
      </c>
      <c r="C6" s="4">
        <f t="shared" si="0"/>
        <v>6600</v>
      </c>
      <c r="D6" s="16">
        <f t="shared" si="1"/>
        <v>36600</v>
      </c>
      <c r="F6" s="50"/>
      <c r="G6" s="54"/>
    </row>
    <row r="7" spans="1:8" ht="15.75" x14ac:dyDescent="0.25">
      <c r="A7" s="3" t="s">
        <v>44</v>
      </c>
      <c r="B7" s="4">
        <v>10000</v>
      </c>
      <c r="C7" s="4">
        <f t="shared" si="0"/>
        <v>2200</v>
      </c>
      <c r="D7" s="16">
        <f t="shared" si="1"/>
        <v>12200</v>
      </c>
      <c r="F7" s="50"/>
      <c r="G7" s="54"/>
    </row>
    <row r="8" spans="1:8" ht="15.75" x14ac:dyDescent="0.25">
      <c r="A8" s="3" t="s">
        <v>15</v>
      </c>
      <c r="B8" s="4">
        <v>110000</v>
      </c>
      <c r="C8" s="4">
        <f t="shared" si="0"/>
        <v>24200</v>
      </c>
      <c r="D8" s="30">
        <f t="shared" si="1"/>
        <v>134200</v>
      </c>
      <c r="F8" s="50"/>
      <c r="G8" s="54"/>
    </row>
    <row r="9" spans="1:8" ht="15.75" x14ac:dyDescent="0.25">
      <c r="A9" s="3" t="s">
        <v>47</v>
      </c>
      <c r="B9" s="4">
        <v>30000</v>
      </c>
      <c r="C9" s="4">
        <f t="shared" si="0"/>
        <v>6600</v>
      </c>
      <c r="D9" s="30">
        <f t="shared" si="1"/>
        <v>36600</v>
      </c>
      <c r="F9" s="50"/>
      <c r="G9" s="54"/>
    </row>
    <row r="10" spans="1:8" ht="15.75" x14ac:dyDescent="0.25">
      <c r="A10" s="3" t="s">
        <v>2</v>
      </c>
      <c r="B10" s="4">
        <v>10000</v>
      </c>
      <c r="C10" s="4">
        <f t="shared" si="0"/>
        <v>2200</v>
      </c>
      <c r="D10" s="20">
        <f t="shared" si="1"/>
        <v>12200</v>
      </c>
      <c r="F10" s="50"/>
      <c r="G10" s="54"/>
    </row>
    <row r="11" spans="1:8" ht="15.75" x14ac:dyDescent="0.25">
      <c r="A11" s="3" t="s">
        <v>24</v>
      </c>
      <c r="B11" s="4">
        <v>70545</v>
      </c>
      <c r="C11" s="4">
        <f t="shared" si="0"/>
        <v>15519.9</v>
      </c>
      <c r="D11" s="14">
        <f t="shared" si="1"/>
        <v>86064.9</v>
      </c>
      <c r="F11" s="50"/>
      <c r="G11" s="54"/>
    </row>
    <row r="12" spans="1:8" ht="15.75" x14ac:dyDescent="0.25">
      <c r="A12" s="3" t="s">
        <v>11</v>
      </c>
      <c r="B12" s="4">
        <v>20000</v>
      </c>
      <c r="C12" s="4">
        <f t="shared" si="0"/>
        <v>4400</v>
      </c>
      <c r="D12" s="14">
        <f t="shared" si="1"/>
        <v>24400</v>
      </c>
      <c r="F12" s="50"/>
      <c r="G12" s="54"/>
    </row>
    <row r="13" spans="1:8" ht="15.75" x14ac:dyDescent="0.25">
      <c r="A13" s="35" t="s">
        <v>38</v>
      </c>
      <c r="B13" s="4">
        <v>40000</v>
      </c>
      <c r="C13" s="4">
        <f t="shared" si="0"/>
        <v>8800</v>
      </c>
      <c r="D13" s="14">
        <f>SUM(B13:C13)</f>
        <v>48800</v>
      </c>
      <c r="F13" s="50"/>
      <c r="G13" s="54"/>
    </row>
    <row r="14" spans="1:8" ht="15.75" x14ac:dyDescent="0.25">
      <c r="A14" s="35" t="s">
        <v>46</v>
      </c>
      <c r="B14" s="4">
        <v>30000</v>
      </c>
      <c r="C14" s="4">
        <f t="shared" si="0"/>
        <v>6600</v>
      </c>
      <c r="D14" s="14">
        <f>SUM(B14:C14)</f>
        <v>36600</v>
      </c>
      <c r="F14" s="50"/>
      <c r="G14" s="54"/>
    </row>
    <row r="15" spans="1:8" ht="15.75" x14ac:dyDescent="0.25">
      <c r="A15" s="35" t="s">
        <v>40</v>
      </c>
      <c r="B15" s="4">
        <v>15000</v>
      </c>
      <c r="C15" s="4">
        <f t="shared" si="0"/>
        <v>3300</v>
      </c>
      <c r="D15" s="14">
        <f>SUM(B15:C15)</f>
        <v>18300</v>
      </c>
      <c r="F15" s="50"/>
      <c r="G15" s="54"/>
    </row>
    <row r="16" spans="1:8" ht="15.75" x14ac:dyDescent="0.25">
      <c r="A16" s="35" t="s">
        <v>3</v>
      </c>
      <c r="B16" s="4">
        <v>3000</v>
      </c>
      <c r="C16" s="4">
        <f t="shared" si="0"/>
        <v>660</v>
      </c>
      <c r="D16" s="20">
        <f t="shared" si="1"/>
        <v>3660</v>
      </c>
      <c r="F16" s="50"/>
      <c r="G16" s="54"/>
    </row>
    <row r="17" spans="1:7" ht="15.75" x14ac:dyDescent="0.25">
      <c r="A17" s="36" t="s">
        <v>33</v>
      </c>
      <c r="B17" s="4">
        <v>5000</v>
      </c>
      <c r="C17" s="4">
        <f t="shared" si="0"/>
        <v>1100</v>
      </c>
      <c r="D17" s="30">
        <f t="shared" ref="D17:D24" si="2">SUM(B17:C17)</f>
        <v>6100</v>
      </c>
      <c r="F17" s="50"/>
      <c r="G17" s="54"/>
    </row>
    <row r="18" spans="1:7" ht="15.75" x14ac:dyDescent="0.25">
      <c r="A18" s="3" t="s">
        <v>25</v>
      </c>
      <c r="B18" s="27">
        <v>2000</v>
      </c>
      <c r="C18" s="4">
        <f>B18*0.22</f>
        <v>440</v>
      </c>
      <c r="D18" s="31">
        <f t="shared" si="2"/>
        <v>2440</v>
      </c>
      <c r="F18" s="50"/>
      <c r="G18" s="54"/>
    </row>
    <row r="19" spans="1:7" ht="15.75" x14ac:dyDescent="0.25">
      <c r="A19" s="3" t="s">
        <v>39</v>
      </c>
      <c r="B19" s="27">
        <v>6000</v>
      </c>
      <c r="C19" s="4">
        <f>B19*0.22</f>
        <v>1320</v>
      </c>
      <c r="D19" s="30">
        <f t="shared" si="2"/>
        <v>7320</v>
      </c>
      <c r="F19" s="50"/>
      <c r="G19" s="54"/>
    </row>
    <row r="20" spans="1:7" ht="15.75" x14ac:dyDescent="0.25">
      <c r="A20" s="3" t="s">
        <v>45</v>
      </c>
      <c r="B20" s="27">
        <v>20000</v>
      </c>
      <c r="C20" s="4">
        <f>B20*0.22</f>
        <v>4400</v>
      </c>
      <c r="D20" s="30">
        <f>SUM(B20:C20)</f>
        <v>24400</v>
      </c>
      <c r="F20" s="50"/>
      <c r="G20" s="54"/>
    </row>
    <row r="21" spans="1:7" ht="15.75" x14ac:dyDescent="0.25">
      <c r="A21" s="28" t="s">
        <v>26</v>
      </c>
      <c r="B21" s="27">
        <v>3000</v>
      </c>
      <c r="C21" s="4">
        <f>B21*0.22</f>
        <v>660</v>
      </c>
      <c r="D21" s="32">
        <f t="shared" si="2"/>
        <v>3660</v>
      </c>
      <c r="F21" s="50"/>
      <c r="G21" s="54"/>
    </row>
    <row r="22" spans="1:7" ht="15.75" x14ac:dyDescent="0.25">
      <c r="A22" s="28" t="s">
        <v>27</v>
      </c>
      <c r="B22" s="26">
        <v>100000</v>
      </c>
      <c r="C22" s="4">
        <f t="shared" ref="C22:C24" si="3">B22*0.22</f>
        <v>22000</v>
      </c>
      <c r="D22" s="20">
        <f t="shared" si="2"/>
        <v>122000</v>
      </c>
      <c r="F22" s="50"/>
      <c r="G22" s="54"/>
    </row>
    <row r="23" spans="1:7" ht="15.75" x14ac:dyDescent="0.25">
      <c r="A23" s="28" t="s">
        <v>42</v>
      </c>
      <c r="B23" s="29">
        <v>2000</v>
      </c>
      <c r="C23" s="4">
        <f t="shared" si="3"/>
        <v>440</v>
      </c>
      <c r="D23" s="14">
        <f t="shared" si="2"/>
        <v>2440</v>
      </c>
      <c r="F23" s="50"/>
      <c r="G23" s="54"/>
    </row>
    <row r="24" spans="1:7" ht="15.75" x14ac:dyDescent="0.25">
      <c r="A24" s="28" t="s">
        <v>28</v>
      </c>
      <c r="B24" s="29">
        <v>5000</v>
      </c>
      <c r="C24" s="4">
        <f t="shared" si="3"/>
        <v>1100</v>
      </c>
      <c r="D24" s="32">
        <f t="shared" si="2"/>
        <v>6100</v>
      </c>
      <c r="E24" s="21"/>
      <c r="F24" s="50"/>
      <c r="G24" s="54"/>
    </row>
    <row r="25" spans="1:7" ht="15.75" x14ac:dyDescent="0.25">
      <c r="A25" s="40" t="s">
        <v>41</v>
      </c>
      <c r="E25" s="22"/>
      <c r="F25" s="33">
        <v>160000</v>
      </c>
    </row>
    <row r="26" spans="1:7" x14ac:dyDescent="0.25">
      <c r="D26" s="9">
        <f>SUM(D2:D24)</f>
        <v>660684.9</v>
      </c>
    </row>
    <row r="28" spans="1:7" ht="15.75" x14ac:dyDescent="0.25">
      <c r="A28" s="10" t="s">
        <v>43</v>
      </c>
    </row>
  </sheetData>
  <mergeCells count="3">
    <mergeCell ref="E2:E4"/>
    <mergeCell ref="F3:F24"/>
    <mergeCell ref="G3:G24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5B0B-65BA-48C5-81D8-BA5455A72EF0}">
  <sheetPr>
    <pageSetUpPr fitToPage="1"/>
  </sheetPr>
  <dimension ref="A1:G22"/>
  <sheetViews>
    <sheetView tabSelected="1" zoomScaleNormal="100" workbookViewId="0">
      <selection activeCell="A29" sqref="A29"/>
    </sheetView>
  </sheetViews>
  <sheetFormatPr baseColWidth="10" defaultRowHeight="15" x14ac:dyDescent="0.25"/>
  <cols>
    <col min="1" max="1" width="88.7109375" customWidth="1"/>
    <col min="6" max="6" width="15.42578125" customWidth="1"/>
    <col min="8" max="8" width="11.7109375" bestFit="1" customWidth="1"/>
  </cols>
  <sheetData>
    <row r="1" spans="1:7" ht="28.5" customHeight="1" x14ac:dyDescent="0.25">
      <c r="A1" s="38" t="s">
        <v>49</v>
      </c>
      <c r="B1" s="11" t="s">
        <v>0</v>
      </c>
      <c r="C1" s="12" t="s">
        <v>5</v>
      </c>
      <c r="D1" s="12" t="s">
        <v>6</v>
      </c>
      <c r="E1" s="44" t="s">
        <v>56</v>
      </c>
      <c r="F1" s="43" t="s">
        <v>12</v>
      </c>
    </row>
    <row r="2" spans="1:7" ht="15.75" customHeight="1" x14ac:dyDescent="0.25">
      <c r="A2" s="3" t="s">
        <v>1</v>
      </c>
      <c r="B2" s="27">
        <v>40000</v>
      </c>
      <c r="C2" s="4">
        <f t="shared" ref="C2:C13" si="0">B2*0.22</f>
        <v>8800</v>
      </c>
      <c r="D2" s="16">
        <f t="shared" ref="D2:D12" si="1">SUM(B2:C2)</f>
        <v>48800</v>
      </c>
      <c r="E2" s="45"/>
      <c r="F2" s="33">
        <v>558599.31999999995</v>
      </c>
      <c r="G2" s="54" t="s">
        <v>54</v>
      </c>
    </row>
    <row r="3" spans="1:7" ht="15.75" customHeight="1" x14ac:dyDescent="0.25">
      <c r="A3" s="3" t="s">
        <v>50</v>
      </c>
      <c r="B3" s="4">
        <v>10000</v>
      </c>
      <c r="C3" s="4">
        <f t="shared" si="0"/>
        <v>2200</v>
      </c>
      <c r="D3" s="16">
        <f t="shared" si="1"/>
        <v>12200</v>
      </c>
      <c r="E3" s="45"/>
      <c r="F3" s="58" t="s">
        <v>53</v>
      </c>
      <c r="G3" s="54"/>
    </row>
    <row r="4" spans="1:7" ht="15.75" x14ac:dyDescent="0.25">
      <c r="A4" s="3" t="s">
        <v>44</v>
      </c>
      <c r="B4" s="4">
        <v>10000</v>
      </c>
      <c r="C4" s="4">
        <f t="shared" si="0"/>
        <v>2200</v>
      </c>
      <c r="D4" s="16">
        <f t="shared" si="1"/>
        <v>12200</v>
      </c>
      <c r="E4" s="45"/>
      <c r="F4" s="59"/>
      <c r="G4" s="54"/>
    </row>
    <row r="5" spans="1:7" ht="15.75" x14ac:dyDescent="0.25">
      <c r="A5" s="3" t="s">
        <v>15</v>
      </c>
      <c r="B5" s="4">
        <v>100000</v>
      </c>
      <c r="C5" s="4">
        <f t="shared" si="0"/>
        <v>22000</v>
      </c>
      <c r="D5" s="30">
        <f t="shared" si="1"/>
        <v>122000</v>
      </c>
      <c r="E5" s="45"/>
      <c r="F5" s="59"/>
      <c r="G5" s="54"/>
    </row>
    <row r="6" spans="1:7" ht="15.75" x14ac:dyDescent="0.25">
      <c r="A6" s="3" t="s">
        <v>51</v>
      </c>
      <c r="B6" s="4">
        <v>20000</v>
      </c>
      <c r="C6" s="4">
        <f t="shared" si="0"/>
        <v>4400</v>
      </c>
      <c r="D6" s="20">
        <f t="shared" si="1"/>
        <v>24400</v>
      </c>
      <c r="E6" s="45"/>
      <c r="F6" s="59"/>
      <c r="G6" s="54"/>
    </row>
    <row r="7" spans="1:7" ht="15.75" x14ac:dyDescent="0.25">
      <c r="A7" s="3" t="s">
        <v>58</v>
      </c>
      <c r="B7" s="4">
        <v>8000</v>
      </c>
      <c r="C7" s="4">
        <f t="shared" si="0"/>
        <v>1760</v>
      </c>
      <c r="D7" s="14">
        <f t="shared" si="1"/>
        <v>9760</v>
      </c>
      <c r="E7" s="45"/>
      <c r="F7" s="59"/>
      <c r="G7" s="54"/>
    </row>
    <row r="8" spans="1:7" ht="15.75" x14ac:dyDescent="0.25">
      <c r="A8" s="3" t="s">
        <v>11</v>
      </c>
      <c r="B8" s="4">
        <v>35000</v>
      </c>
      <c r="C8" s="4">
        <f t="shared" si="0"/>
        <v>7700</v>
      </c>
      <c r="D8" s="14">
        <f t="shared" si="1"/>
        <v>42700</v>
      </c>
      <c r="E8" s="45"/>
      <c r="F8" s="59"/>
      <c r="G8" s="54"/>
    </row>
    <row r="9" spans="1:7" ht="15.75" x14ac:dyDescent="0.25">
      <c r="A9" s="35" t="s">
        <v>38</v>
      </c>
      <c r="B9" s="4">
        <v>50000</v>
      </c>
      <c r="C9" s="4">
        <f t="shared" si="0"/>
        <v>11000</v>
      </c>
      <c r="D9" s="14">
        <f>SUM(B9:C9)</f>
        <v>61000</v>
      </c>
      <c r="E9" s="45"/>
      <c r="F9" s="59"/>
      <c r="G9" s="54"/>
    </row>
    <row r="10" spans="1:7" ht="15.75" x14ac:dyDescent="0.25">
      <c r="A10" s="35" t="s">
        <v>46</v>
      </c>
      <c r="B10" s="4">
        <v>30000</v>
      </c>
      <c r="C10" s="4">
        <f t="shared" si="0"/>
        <v>6600</v>
      </c>
      <c r="D10" s="14">
        <f>SUM(B10:C10)</f>
        <v>36600</v>
      </c>
      <c r="E10" s="45"/>
      <c r="F10" s="59"/>
      <c r="G10" s="54"/>
    </row>
    <row r="11" spans="1:7" ht="15.75" x14ac:dyDescent="0.25">
      <c r="A11" s="35" t="s">
        <v>40</v>
      </c>
      <c r="B11" s="4">
        <v>15000</v>
      </c>
      <c r="C11" s="4">
        <f t="shared" si="0"/>
        <v>3300</v>
      </c>
      <c r="D11" s="14">
        <f>SUM(B11:C11)</f>
        <v>18300</v>
      </c>
      <c r="E11" s="45"/>
      <c r="F11" s="59"/>
      <c r="G11" s="54"/>
    </row>
    <row r="12" spans="1:7" ht="15.75" x14ac:dyDescent="0.25">
      <c r="A12" s="35" t="s">
        <v>3</v>
      </c>
      <c r="B12" s="4">
        <v>3000</v>
      </c>
      <c r="C12" s="4">
        <f t="shared" si="0"/>
        <v>660</v>
      </c>
      <c r="D12" s="20">
        <f t="shared" si="1"/>
        <v>3660</v>
      </c>
      <c r="E12" s="45"/>
      <c r="F12" s="59"/>
      <c r="G12" s="54"/>
    </row>
    <row r="13" spans="1:7" ht="15.75" x14ac:dyDescent="0.25">
      <c r="A13" s="36" t="s">
        <v>33</v>
      </c>
      <c r="B13" s="4">
        <v>5000</v>
      </c>
      <c r="C13" s="4">
        <f t="shared" si="0"/>
        <v>1100</v>
      </c>
      <c r="D13" s="30">
        <f t="shared" ref="D13:D19" si="2">SUM(B13:C13)</f>
        <v>6100</v>
      </c>
      <c r="E13" s="45"/>
      <c r="F13" s="59"/>
      <c r="G13" s="54"/>
    </row>
    <row r="14" spans="1:7" ht="15.75" x14ac:dyDescent="0.25">
      <c r="A14" s="3" t="s">
        <v>25</v>
      </c>
      <c r="B14" s="27">
        <v>2000</v>
      </c>
      <c r="C14" s="4">
        <f>B14*0.22</f>
        <v>440</v>
      </c>
      <c r="D14" s="31">
        <f t="shared" si="2"/>
        <v>2440</v>
      </c>
      <c r="E14" s="45"/>
      <c r="F14" s="59"/>
      <c r="G14" s="54"/>
    </row>
    <row r="15" spans="1:7" ht="15.75" x14ac:dyDescent="0.25">
      <c r="A15" s="3" t="s">
        <v>39</v>
      </c>
      <c r="B15" s="27">
        <v>6000</v>
      </c>
      <c r="C15" s="4">
        <f>B15*0.22</f>
        <v>1320</v>
      </c>
      <c r="D15" s="30">
        <f t="shared" si="2"/>
        <v>7320</v>
      </c>
      <c r="E15" s="45"/>
      <c r="F15" s="59"/>
      <c r="G15" s="54"/>
    </row>
    <row r="16" spans="1:7" ht="15.75" x14ac:dyDescent="0.25">
      <c r="A16" s="3" t="s">
        <v>45</v>
      </c>
      <c r="B16" s="27">
        <v>10000</v>
      </c>
      <c r="C16" s="4">
        <f>B16*0.22</f>
        <v>2200</v>
      </c>
      <c r="D16" s="30">
        <f>SUM(B16:C16)</f>
        <v>12200</v>
      </c>
      <c r="E16" s="45"/>
      <c r="F16" s="59"/>
      <c r="G16" s="54"/>
    </row>
    <row r="17" spans="1:7" ht="15.75" x14ac:dyDescent="0.25">
      <c r="A17" s="28" t="s">
        <v>26</v>
      </c>
      <c r="B17" s="27">
        <v>3000</v>
      </c>
      <c r="C17" s="4">
        <f>B17*0.22</f>
        <v>660</v>
      </c>
      <c r="D17" s="32">
        <f t="shared" si="2"/>
        <v>3660</v>
      </c>
      <c r="E17" s="45"/>
      <c r="F17" s="59"/>
      <c r="G17" s="54"/>
    </row>
    <row r="18" spans="1:7" ht="15.75" x14ac:dyDescent="0.25">
      <c r="A18" s="28" t="s">
        <v>27</v>
      </c>
      <c r="B18" s="26">
        <v>100000</v>
      </c>
      <c r="C18" s="4">
        <f t="shared" ref="C18:C19" si="3">B18*0.22</f>
        <v>22000</v>
      </c>
      <c r="D18" s="20">
        <f t="shared" si="2"/>
        <v>122000</v>
      </c>
      <c r="E18" s="47" t="s">
        <v>57</v>
      </c>
      <c r="F18" s="59"/>
      <c r="G18" s="54"/>
    </row>
    <row r="19" spans="1:7" ht="15.75" x14ac:dyDescent="0.25">
      <c r="A19" s="28" t="s">
        <v>52</v>
      </c>
      <c r="B19" s="29">
        <v>10000</v>
      </c>
      <c r="C19" s="4">
        <f t="shared" si="3"/>
        <v>2200</v>
      </c>
      <c r="D19" s="32">
        <f t="shared" si="2"/>
        <v>12200</v>
      </c>
      <c r="E19" s="46"/>
      <c r="F19" s="59"/>
      <c r="G19" s="54"/>
    </row>
    <row r="20" spans="1:7" x14ac:dyDescent="0.25">
      <c r="D20" s="9">
        <f>SUM(D2:D19)</f>
        <v>557540</v>
      </c>
      <c r="E20" s="45"/>
      <c r="F20" s="48">
        <f>F2-D20</f>
        <v>1059.3199999999488</v>
      </c>
      <c r="G20" s="54"/>
    </row>
    <row r="21" spans="1:7" x14ac:dyDescent="0.25">
      <c r="F21" s="41"/>
      <c r="G21" s="42"/>
    </row>
    <row r="22" spans="1:7" ht="15.75" x14ac:dyDescent="0.25">
      <c r="A22" s="10" t="s">
        <v>55</v>
      </c>
      <c r="F22" s="41"/>
      <c r="G22" s="42"/>
    </row>
  </sheetData>
  <mergeCells count="2">
    <mergeCell ref="F3:F19"/>
    <mergeCell ref="G2:G20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2023-2025</vt:lpstr>
      <vt:lpstr>2024-2026</vt:lpstr>
      <vt:lpstr>2024-2026+160</vt:lpstr>
      <vt:lpstr>2025-2027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Patrizia</dc:creator>
  <cp:lastModifiedBy>Frank, Patrizia</cp:lastModifiedBy>
  <cp:lastPrinted>2025-04-09T07:17:04Z</cp:lastPrinted>
  <dcterms:created xsi:type="dcterms:W3CDTF">2022-10-19T12:29:17Z</dcterms:created>
  <dcterms:modified xsi:type="dcterms:W3CDTF">2025-04-09T07:19:30Z</dcterms:modified>
</cp:coreProperties>
</file>