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0" yWindow="-90" windowWidth="9690" windowHeight="6285" tabRatio="599"/>
  </bookViews>
  <sheets>
    <sheet name="Ohne Führungskräfte" sheetId="3" r:id="rId1"/>
    <sheet name="Kompatibilitätsbericht" sheetId="4" r:id="rId2"/>
  </sheets>
  <externalReferences>
    <externalReference r:id="rId3"/>
    <externalReference r:id="rId4"/>
  </externalReferences>
  <calcPr calcId="145621"/>
</workbook>
</file>

<file path=xl/calcChain.xml><?xml version="1.0" encoding="utf-8"?>
<calcChain xmlns="http://schemas.openxmlformats.org/spreadsheetml/2006/main">
  <c r="E17" i="3" l="1"/>
  <c r="K21" i="3"/>
  <c r="H21" i="3"/>
  <c r="E21" i="3"/>
  <c r="B21" i="3"/>
  <c r="L9" i="3"/>
  <c r="H17" i="3"/>
  <c r="B17" i="3"/>
  <c r="K17" i="3"/>
  <c r="K13" i="3"/>
  <c r="H13" i="3"/>
  <c r="L13" i="3" s="1"/>
  <c r="B13" i="3"/>
  <c r="K9" i="3"/>
  <c r="H9" i="3"/>
  <c r="E9" i="3"/>
  <c r="B9" i="3"/>
  <c r="L17" i="3" l="1"/>
  <c r="F18" i="3"/>
  <c r="F9" i="3" l="1"/>
  <c r="G9" i="3" s="1"/>
  <c r="C10" i="3"/>
  <c r="F10" i="3"/>
  <c r="I10" i="3"/>
  <c r="K10" i="3"/>
  <c r="C14" i="3"/>
  <c r="F14" i="3"/>
  <c r="I14" i="3"/>
  <c r="K14" i="3"/>
  <c r="C18" i="3"/>
  <c r="I18" i="3"/>
  <c r="K18" i="3"/>
  <c r="C22" i="3"/>
  <c r="F22" i="3"/>
  <c r="I22" i="3"/>
  <c r="K22" i="3"/>
  <c r="M25" i="3"/>
  <c r="M26" i="3"/>
  <c r="C29" i="3"/>
  <c r="F29" i="3"/>
  <c r="I29" i="3"/>
  <c r="K29" i="3"/>
  <c r="E10" i="3"/>
  <c r="C9" i="3"/>
  <c r="I9" i="3"/>
  <c r="G10" i="3" l="1"/>
  <c r="E11" i="3"/>
  <c r="I17" i="3" l="1"/>
  <c r="C17" i="3"/>
  <c r="F17" i="3"/>
  <c r="C13" i="3" l="1"/>
  <c r="I13" i="3"/>
  <c r="F13" i="3"/>
  <c r="B10" i="3" l="1"/>
  <c r="D9" i="3" l="1"/>
  <c r="B11" i="3"/>
  <c r="D10" i="3"/>
  <c r="E18" i="3" l="1"/>
  <c r="G17" i="3"/>
  <c r="G18" i="3" l="1"/>
  <c r="E19" i="3"/>
  <c r="B14" i="3" l="1"/>
  <c r="D13" i="3"/>
  <c r="D14" i="3" l="1"/>
  <c r="B15" i="3"/>
  <c r="H22" i="3"/>
  <c r="E14" i="3" l="1"/>
  <c r="E28" i="3"/>
  <c r="G13" i="3"/>
  <c r="M13" i="3"/>
  <c r="H23" i="3"/>
  <c r="J22" i="3"/>
  <c r="H10" i="3"/>
  <c r="J9" i="3"/>
  <c r="H28" i="3"/>
  <c r="E22" i="3"/>
  <c r="H14" i="3"/>
  <c r="J13" i="3"/>
  <c r="C21" i="3"/>
  <c r="I21" i="3"/>
  <c r="F21" i="3"/>
  <c r="K28" i="3"/>
  <c r="H18" i="3"/>
  <c r="J17" i="3"/>
  <c r="H29" i="3" l="1"/>
  <c r="J29" i="3" s="1"/>
  <c r="G22" i="3"/>
  <c r="E23" i="3"/>
  <c r="H19" i="3"/>
  <c r="J18" i="3"/>
  <c r="G21" i="3"/>
  <c r="G28" i="3" s="1"/>
  <c r="F28" i="3"/>
  <c r="J21" i="3"/>
  <c r="J28" i="3" s="1"/>
  <c r="I28" i="3"/>
  <c r="C28" i="3"/>
  <c r="M9" i="3"/>
  <c r="J10" i="3"/>
  <c r="H11" i="3"/>
  <c r="L10" i="3"/>
  <c r="M10" i="3" s="1"/>
  <c r="E29" i="3"/>
  <c r="H15" i="3"/>
  <c r="J14" i="3"/>
  <c r="E15" i="3"/>
  <c r="G14" i="3"/>
  <c r="L14" i="3"/>
  <c r="M14" i="3" s="1"/>
  <c r="H30" i="3" l="1"/>
  <c r="G29" i="3"/>
  <c r="E30" i="3"/>
  <c r="B22" i="3" l="1"/>
  <c r="L21" i="3"/>
  <c r="M21" i="3" s="1"/>
  <c r="D21" i="3"/>
  <c r="D22" i="3" l="1"/>
  <c r="B23" i="3"/>
  <c r="L22" i="3"/>
  <c r="M22" i="3" s="1"/>
  <c r="B28" i="3" l="1"/>
  <c r="B29" i="3" s="1"/>
  <c r="B18" i="3"/>
  <c r="D17" i="3"/>
  <c r="D28" i="3" s="1"/>
  <c r="M17" i="3" l="1"/>
  <c r="M28" i="3" s="1"/>
  <c r="L28" i="3"/>
  <c r="B19" i="3"/>
  <c r="D18" i="3"/>
  <c r="L18" i="3"/>
  <c r="M18" i="3" s="1"/>
  <c r="L29" i="3"/>
  <c r="M29" i="3" s="1"/>
  <c r="B30" i="3"/>
  <c r="D29" i="3"/>
</calcChain>
</file>

<file path=xl/sharedStrings.xml><?xml version="1.0" encoding="utf-8"?>
<sst xmlns="http://schemas.openxmlformats.org/spreadsheetml/2006/main" count="78" uniqueCount="54">
  <si>
    <t>Funktionsebene - 
qualifica funzionale</t>
  </si>
  <si>
    <t>DEUTSCH - TEDESCO</t>
  </si>
  <si>
    <t>ITALIENISCH - ITALIANO</t>
  </si>
  <si>
    <t>LADINISCH - LADINO</t>
  </si>
  <si>
    <t>INSGESAMT - TOTALE</t>
  </si>
  <si>
    <t>bes. Stellen</t>
  </si>
  <si>
    <t>zustehend</t>
  </si>
  <si>
    <t>frei</t>
  </si>
  <si>
    <t>Stellenplan</t>
  </si>
  <si>
    <t>posti cop.</t>
  </si>
  <si>
    <t>spettanti</t>
  </si>
  <si>
    <t>libero</t>
  </si>
  <si>
    <t>pianta org.</t>
  </si>
  <si>
    <t>Stellenbesetzungsgrad</t>
  </si>
  <si>
    <t>Kompatibilitätsbericht für Proporz_Part_time_12.09.01.xls</t>
  </si>
  <si>
    <t>Ausführen auf 15.10.2012 15:40</t>
  </si>
  <si>
    <t>Die folgenden Features in dieser Arbeitsmappe werden von früheren Excel-Versionen nicht unterstützt. Diese Features gehen beim Öffnen dieser Arbeitsmappe in einer früheren Excel-Version oder beim Speichern in einem früheren Dateiformat möglicherweise verloren oder werden beschädigt.</t>
  </si>
  <si>
    <t>Geringer Genauigkeitsverlust</t>
  </si>
  <si>
    <t>Anzahl</t>
  </si>
  <si>
    <t>Version</t>
  </si>
  <si>
    <t>Einige Formeln in der Arbeitsmappe enthalten Verknüpfungen mit anderen Arbeitsmappen, die geschlossen sind. Wenn diese Formeln in früheren Versionen von Excel neu berechnet werden, ohne dass die verknüpften Arbeitsmappen geöffnet sind, können wegen Beschränkung auf 255 Zeichen maximal 255 Zeichen zurückgegeben werden.</t>
  </si>
  <si>
    <t>01.09.2012'!B10</t>
  </si>
  <si>
    <t>01.09.2012'!E10</t>
  </si>
  <si>
    <t>01.09.2012'!H10</t>
  </si>
  <si>
    <t>01.09.2012'!K10:L10</t>
  </si>
  <si>
    <t>01.09.2012'!B14</t>
  </si>
  <si>
    <t>01.09.2012'!E14</t>
  </si>
  <si>
    <t>01.09.2012'!H14</t>
  </si>
  <si>
    <t>01.09.2012'!K14:L14</t>
  </si>
  <si>
    <t>01.09.2012'!B18</t>
  </si>
  <si>
    <t>01.09.2012'!E18</t>
  </si>
  <si>
    <t>01.09.2012'!H18</t>
  </si>
  <si>
    <t>01.09.2012'!K18:L18</t>
  </si>
  <si>
    <t>01.09.2012'!B22</t>
  </si>
  <si>
    <t>01.09.2012'!E22</t>
  </si>
  <si>
    <t>01.09.2012'!H22</t>
  </si>
  <si>
    <t>01.09.2012'!K22:L22</t>
  </si>
  <si>
    <t>Excel 97-2003</t>
  </si>
  <si>
    <t>Deutsche Sprachgruppe / Gruppo linguistico tedesco</t>
  </si>
  <si>
    <t>Italienische Sprachgruppe / Gruppo linguistico italiano</t>
  </si>
  <si>
    <t>Ladinische Sprachgruppe / Gruppo linguistico ladino</t>
  </si>
  <si>
    <t>Zustehende Stellen - Posti spettanti</t>
  </si>
  <si>
    <t>Copertura posti</t>
  </si>
  <si>
    <t>6. u. 7. Funktionsebene</t>
  </si>
  <si>
    <t>8. u. 9. Funktionsebene</t>
  </si>
  <si>
    <t>SUMME - TOTALE</t>
  </si>
  <si>
    <t>Composizione del personale tra i gruppi linguistici ai sensi della pianta organica approvata con delibera del 06.08.2002 con succ. mod.e int.</t>
  </si>
  <si>
    <t>Zusammensetzung des Personals nach Sprachgruppen gemäß Stellenplan genehmigt mit Beschluss vom 06.08.2002 i.g.F.</t>
  </si>
  <si>
    <t xml:space="preserve"> 3. Funktionsebene</t>
  </si>
  <si>
    <t>3a qualifica funzionale</t>
  </si>
  <si>
    <t>4a e 5a qualifica funzionale</t>
  </si>
  <si>
    <t>6a e 7a qualifica funzionale</t>
  </si>
  <si>
    <t>8a e 9a qualifica funzionale</t>
  </si>
  <si>
    <t>4. - 5. Funktionsebene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</si>
</sst>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_-;\-* #,##0_-;_-* &quot;-&quot;_-;_-@_-"/>
    <numFmt numFmtId="165" formatCode="0.000"/>
    <numFmt numFmtId="166" formatCode="_-* #,##0.00_-;\-* #,##0.00_-;_-* &quot;-&quot;_-;_-@_-"/>
    <numFmt numFmtId="167" formatCode="_-* #,##0.000\ _€_-;\-* #,##0.000\ _€_-;_-* &quot;-&quot;??\ _€_-;_-@_-"/>
    <numFmt numFmtId="168" formatCode="0.0000"/>
  </numFmts>
  <fonts count="18" x14ac:knownFonts="1">
    <font>
      <sz val="10"/>
      <name val="Arial"/>
    </font>
    <font>
      <b/>
      <sz val="10"/>
      <name val="Arial"/>
      <family val="2"/>
    </font>
    <font>
      <sz val="10"/>
      <name val="Arial"/>
      <family val="2"/>
    </font>
    <font>
      <sz val="7"/>
      <name val="Arial"/>
      <family val="2"/>
    </font>
    <font>
      <b/>
      <sz val="14"/>
      <name val="Arial"/>
      <family val="2"/>
    </font>
    <font>
      <sz val="9"/>
      <name val="Arial"/>
      <family val="2"/>
    </font>
    <font>
      <b/>
      <sz val="10"/>
      <name val="Arial"/>
      <family val="2"/>
    </font>
    <font>
      <sz val="10"/>
      <name val="Arial"/>
      <family val="2"/>
    </font>
    <font>
      <b/>
      <sz val="10"/>
      <color indexed="10"/>
      <name val="Arial"/>
      <family val="2"/>
    </font>
    <font>
      <b/>
      <sz val="10"/>
      <color indexed="48"/>
      <name val="Arial"/>
      <family val="2"/>
    </font>
    <font>
      <b/>
      <sz val="10"/>
      <color indexed="14"/>
      <name val="Arial"/>
      <family val="2"/>
    </font>
    <font>
      <sz val="10"/>
      <color indexed="62"/>
      <name val="Arial"/>
      <family val="2"/>
    </font>
    <font>
      <b/>
      <sz val="11"/>
      <color indexed="10"/>
      <name val="Arial"/>
      <family val="2"/>
    </font>
    <font>
      <b/>
      <sz val="12"/>
      <name val="Arial"/>
      <family val="2"/>
    </font>
    <font>
      <sz val="10"/>
      <color indexed="10"/>
      <name val="Arial"/>
      <family val="2"/>
    </font>
    <font>
      <u/>
      <sz val="10"/>
      <color indexed="12"/>
      <name val="Arial"/>
      <family val="2"/>
    </font>
    <font>
      <i/>
      <sz val="10"/>
      <color indexed="10"/>
      <name val="Arial"/>
      <family val="2"/>
    </font>
    <font>
      <sz val="10"/>
      <name val="Arial"/>
      <family val="2"/>
    </font>
  </fonts>
  <fills count="2">
    <fill>
      <patternFill patternType="none"/>
    </fill>
    <fill>
      <patternFill patternType="gray125"/>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s>
  <cellStyleXfs count="4">
    <xf numFmtId="0" fontId="0"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43" fontId="17" fillId="0" borderId="0" applyFont="0" applyFill="0" applyBorder="0" applyAlignment="0" applyProtection="0"/>
  </cellStyleXfs>
  <cellXfs count="102">
    <xf numFmtId="0" fontId="0" fillId="0" borderId="0" xfId="0"/>
    <xf numFmtId="0" fontId="1" fillId="0" borderId="0" xfId="0" applyFont="1"/>
    <xf numFmtId="0" fontId="0" fillId="0" borderId="0" xfId="0" applyFill="1"/>
    <xf numFmtId="0" fontId="4" fillId="0" borderId="0" xfId="0" applyFont="1" applyAlignment="1">
      <alignment horizontal="centerContinuous" vertical="center"/>
    </xf>
    <xf numFmtId="0" fontId="0" fillId="0" borderId="1" xfId="0" applyFill="1" applyBorder="1"/>
    <xf numFmtId="0" fontId="0" fillId="0" borderId="0" xfId="0" applyBorder="1"/>
    <xf numFmtId="0" fontId="0" fillId="0" borderId="2" xfId="0" applyBorder="1"/>
    <xf numFmtId="165" fontId="0" fillId="0" borderId="0" xfId="0" applyNumberFormat="1" applyBorder="1"/>
    <xf numFmtId="165" fontId="0" fillId="0" borderId="2" xfId="0" applyNumberFormat="1" applyBorder="1"/>
    <xf numFmtId="0" fontId="0" fillId="0" borderId="0" xfId="0" applyFill="1" applyBorder="1"/>
    <xf numFmtId="0" fontId="0" fillId="0" borderId="1" xfId="0" applyBorder="1"/>
    <xf numFmtId="0" fontId="1" fillId="0" borderId="3" xfId="0" applyFont="1" applyFill="1" applyBorder="1" applyAlignment="1">
      <alignment horizontal="centerContinuous" vertical="center"/>
    </xf>
    <xf numFmtId="0" fontId="1" fillId="0" borderId="4" xfId="0" applyFont="1" applyFill="1" applyBorder="1" applyAlignment="1">
      <alignment horizontal="centerContinuous" vertical="center"/>
    </xf>
    <xf numFmtId="0" fontId="1" fillId="0" borderId="5" xfId="0" applyFont="1" applyFill="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5" xfId="0" applyFont="1" applyBorder="1" applyAlignment="1">
      <alignment horizontal="centerContinuous" vertical="center"/>
    </xf>
    <xf numFmtId="0" fontId="0" fillId="0" borderId="6" xfId="0" applyBorder="1" applyAlignment="1">
      <alignment wrapText="1"/>
    </xf>
    <xf numFmtId="0" fontId="0" fillId="0" borderId="7" xfId="0" applyBorder="1"/>
    <xf numFmtId="0" fontId="0" fillId="0" borderId="8" xfId="0" applyBorder="1"/>
    <xf numFmtId="0" fontId="1" fillId="0" borderId="9" xfId="0" applyFont="1" applyBorder="1"/>
    <xf numFmtId="0" fontId="0" fillId="0" borderId="10" xfId="0" applyBorder="1"/>
    <xf numFmtId="0" fontId="5" fillId="0" borderId="8" xfId="0" applyFont="1" applyBorder="1"/>
    <xf numFmtId="0" fontId="0" fillId="0" borderId="0" xfId="0" applyAlignment="1">
      <alignment vertical="center"/>
    </xf>
    <xf numFmtId="0" fontId="0" fillId="0" borderId="0" xfId="0" applyFill="1" applyAlignment="1">
      <alignment vertical="center"/>
    </xf>
    <xf numFmtId="0" fontId="3" fillId="0" borderId="2" xfId="0" applyFont="1" applyBorder="1"/>
    <xf numFmtId="165" fontId="0" fillId="0" borderId="0" xfId="0" applyNumberFormat="1"/>
    <xf numFmtId="10" fontId="0" fillId="0" borderId="0" xfId="0" applyNumberFormat="1" applyBorder="1"/>
    <xf numFmtId="10" fontId="0" fillId="0" borderId="1" xfId="0" applyNumberFormat="1" applyFill="1" applyBorder="1"/>
    <xf numFmtId="10" fontId="0" fillId="0" borderId="2" xfId="0" applyNumberFormat="1" applyBorder="1"/>
    <xf numFmtId="10" fontId="0" fillId="0" borderId="1" xfId="0" applyNumberFormat="1" applyBorder="1"/>
    <xf numFmtId="10" fontId="0" fillId="0" borderId="0" xfId="0" applyNumberFormat="1" applyFill="1" applyBorder="1"/>
    <xf numFmtId="0" fontId="1" fillId="0" borderId="0" xfId="0" applyFont="1" applyFill="1" applyBorder="1"/>
    <xf numFmtId="0" fontId="1" fillId="0" borderId="8" xfId="0" applyFont="1" applyBorder="1"/>
    <xf numFmtId="10" fontId="7" fillId="0" borderId="11" xfId="0" applyNumberFormat="1" applyFont="1" applyBorder="1"/>
    <xf numFmtId="10" fontId="0" fillId="0" borderId="11" xfId="0" applyNumberFormat="1" applyBorder="1"/>
    <xf numFmtId="10" fontId="0" fillId="0" borderId="12" xfId="0" applyNumberFormat="1" applyBorder="1"/>
    <xf numFmtId="10" fontId="0" fillId="0" borderId="13" xfId="0" applyNumberFormat="1" applyFill="1" applyBorder="1"/>
    <xf numFmtId="10" fontId="0" fillId="0" borderId="13" xfId="0" applyNumberFormat="1" applyBorder="1"/>
    <xf numFmtId="10" fontId="0" fillId="0" borderId="11" xfId="0" applyNumberFormat="1" applyFill="1" applyBorder="1"/>
    <xf numFmtId="0" fontId="5" fillId="0" borderId="0" xfId="0" applyFont="1" applyFill="1"/>
    <xf numFmtId="0" fontId="5" fillId="0" borderId="0" xfId="0" applyFont="1"/>
    <xf numFmtId="0" fontId="0" fillId="0" borderId="14" xfId="0" applyBorder="1" applyAlignment="1">
      <alignment horizontal="center"/>
    </xf>
    <xf numFmtId="0" fontId="0" fillId="0" borderId="15" xfId="0"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1" xfId="0" applyFill="1" applyBorder="1" applyAlignment="1">
      <alignment horizontal="center"/>
    </xf>
    <xf numFmtId="0" fontId="6" fillId="0" borderId="0" xfId="0" applyFont="1" applyFill="1"/>
    <xf numFmtId="0" fontId="11" fillId="0" borderId="8" xfId="0" applyFont="1" applyFill="1" applyBorder="1"/>
    <xf numFmtId="2" fontId="0" fillId="0" borderId="1" xfId="0" applyNumberFormat="1" applyFill="1" applyBorder="1"/>
    <xf numFmtId="0" fontId="7" fillId="0" borderId="0" xfId="0" applyFont="1"/>
    <xf numFmtId="0" fontId="7" fillId="0" borderId="0" xfId="0" applyFont="1" applyFill="1"/>
    <xf numFmtId="165" fontId="0" fillId="0" borderId="2" xfId="0" applyNumberFormat="1" applyBorder="1" applyAlignment="1">
      <alignment horizontal="right"/>
    </xf>
    <xf numFmtId="10" fontId="0" fillId="0" borderId="2" xfId="0" applyNumberFormat="1" applyBorder="1" applyAlignment="1">
      <alignment horizontal="right"/>
    </xf>
    <xf numFmtId="10" fontId="7" fillId="0" borderId="0" xfId="0" applyNumberFormat="1" applyFont="1" applyBorder="1"/>
    <xf numFmtId="10" fontId="0" fillId="0" borderId="0" xfId="0" applyNumberFormat="1" applyBorder="1" applyAlignment="1">
      <alignment horizontal="right"/>
    </xf>
    <xf numFmtId="0" fontId="12" fillId="0" borderId="0" xfId="0" applyFont="1"/>
    <xf numFmtId="0" fontId="13" fillId="0" borderId="0" xfId="0" applyFont="1" applyAlignment="1">
      <alignment horizontal="centerContinuous" vertical="center"/>
    </xf>
    <xf numFmtId="166" fontId="0" fillId="0" borderId="1" xfId="1" applyNumberFormat="1" applyFont="1" applyFill="1" applyBorder="1"/>
    <xf numFmtId="2" fontId="1" fillId="0" borderId="0" xfId="0" applyNumberFormat="1" applyFont="1" applyFill="1" applyBorder="1"/>
    <xf numFmtId="2" fontId="1" fillId="0" borderId="2" xfId="0" applyNumberFormat="1" applyFont="1" applyFill="1" applyBorder="1"/>
    <xf numFmtId="2" fontId="0" fillId="0" borderId="0" xfId="0" applyNumberFormat="1" applyFill="1" applyBorder="1"/>
    <xf numFmtId="2" fontId="0" fillId="0" borderId="2" xfId="0" applyNumberFormat="1" applyBorder="1"/>
    <xf numFmtId="0" fontId="14" fillId="0" borderId="8" xfId="0" applyFont="1" applyBorder="1"/>
    <xf numFmtId="10" fontId="14" fillId="0" borderId="1" xfId="0" applyNumberFormat="1" applyFont="1" applyFill="1" applyBorder="1"/>
    <xf numFmtId="10" fontId="8" fillId="0" borderId="0" xfId="0" applyNumberFormat="1" applyFont="1" applyFill="1" applyBorder="1"/>
    <xf numFmtId="10" fontId="9" fillId="0" borderId="0" xfId="0" applyNumberFormat="1" applyFont="1" applyFill="1" applyBorder="1"/>
    <xf numFmtId="10" fontId="10" fillId="0" borderId="0" xfId="0" applyNumberFormat="1" applyFont="1" applyFill="1" applyBorder="1"/>
    <xf numFmtId="0" fontId="1" fillId="0" borderId="0" xfId="0" applyNumberFormat="1" applyFont="1" applyAlignment="1">
      <alignment vertical="top" wrapText="1"/>
    </xf>
    <xf numFmtId="0" fontId="0" fillId="0" borderId="0" xfId="0" applyNumberFormat="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7" xfId="0" applyNumberFormat="1" applyBorder="1" applyAlignment="1">
      <alignment horizontal="center" vertical="top" wrapText="1"/>
    </xf>
    <xf numFmtId="0" fontId="0" fillId="0" borderId="21" xfId="0" applyNumberFormat="1" applyBorder="1" applyAlignment="1">
      <alignment horizontal="center" vertical="top" wrapText="1"/>
    </xf>
    <xf numFmtId="0" fontId="15" fillId="0" borderId="0" xfId="2" quotePrefix="1" applyNumberFormat="1" applyAlignment="1" applyProtection="1">
      <alignment horizontal="center" vertical="top" wrapText="1"/>
    </xf>
    <xf numFmtId="0" fontId="0" fillId="0" borderId="22" xfId="0" applyNumberFormat="1" applyBorder="1" applyAlignment="1">
      <alignment horizontal="center" vertical="top" wrapText="1"/>
    </xf>
    <xf numFmtId="0" fontId="0" fillId="0" borderId="20" xfId="0" applyNumberFormat="1" applyBorder="1" applyAlignment="1">
      <alignment horizontal="center" vertical="top" wrapText="1"/>
    </xf>
    <xf numFmtId="0" fontId="15" fillId="0" borderId="20" xfId="2" quotePrefix="1" applyNumberFormat="1" applyBorder="1" applyAlignment="1" applyProtection="1">
      <alignment horizontal="center" vertical="top" wrapText="1"/>
    </xf>
    <xf numFmtId="0" fontId="0" fillId="0" borderId="23" xfId="0" applyNumberFormat="1" applyBorder="1" applyAlignment="1">
      <alignment horizontal="center" vertical="top" wrapText="1"/>
    </xf>
    <xf numFmtId="0" fontId="2" fillId="0" borderId="0" xfId="0" applyFont="1" applyBorder="1"/>
    <xf numFmtId="0" fontId="1" fillId="0" borderId="0" xfId="0" applyFont="1" applyFill="1"/>
    <xf numFmtId="10" fontId="1" fillId="0" borderId="0" xfId="0" applyNumberFormat="1" applyFont="1" applyBorder="1"/>
    <xf numFmtId="0" fontId="16" fillId="0" borderId="8" xfId="0" applyFont="1" applyBorder="1"/>
    <xf numFmtId="165" fontId="1" fillId="0" borderId="0" xfId="0" applyNumberFormat="1" applyFont="1" applyFill="1" applyBorder="1"/>
    <xf numFmtId="167" fontId="1" fillId="0" borderId="0" xfId="3" applyNumberFormat="1" applyFont="1" applyFill="1" applyBorder="1"/>
    <xf numFmtId="168" fontId="1" fillId="0" borderId="2" xfId="0" applyNumberFormat="1" applyFont="1" applyFill="1" applyBorder="1"/>
    <xf numFmtId="165" fontId="1" fillId="0" borderId="2" xfId="0" applyNumberFormat="1" applyFont="1" applyFill="1" applyBorder="1"/>
    <xf numFmtId="167" fontId="1" fillId="0" borderId="2" xfId="3" applyNumberFormat="1" applyFont="1" applyFill="1" applyBorder="1"/>
    <xf numFmtId="167" fontId="1" fillId="0" borderId="0" xfId="3" applyNumberFormat="1" applyFont="1" applyFill="1" applyBorder="1" applyAlignment="1">
      <alignment horizontal="center"/>
    </xf>
    <xf numFmtId="2" fontId="0" fillId="0" borderId="1" xfId="0" applyNumberFormat="1" applyBorder="1"/>
    <xf numFmtId="0" fontId="2" fillId="0" borderId="1" xfId="0" applyFont="1" applyFill="1" applyBorder="1"/>
    <xf numFmtId="43" fontId="1" fillId="0" borderId="0" xfId="3" applyFont="1" applyFill="1" applyBorder="1"/>
    <xf numFmtId="14" fontId="2" fillId="0" borderId="0" xfId="0" applyNumberFormat="1" applyFont="1" applyAlignment="1">
      <alignment vertical="center"/>
    </xf>
  </cellXfs>
  <cellStyles count="4">
    <cellStyle name="Dezimal [0]" xfId="1" builtinId="6"/>
    <cellStyle name="Hyperlink" xfId="2" builtinId="8"/>
    <cellStyle name="Komma" xfId="3" builtinId="3"/>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ellenplan/Funktionsebene/2024/Voll_Teilzeitstellen_01.12.2024_ohne%20F&#252;hrungskr&#228;f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ellenplan/Funktionsebene/2024/Voll_Teilzeitstellen_01.08.2024_ohne%20F&#252;hrungskr&#228;fte_NEU%20mit%20Aufnah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2.2024"/>
      <sheetName val="Geschützte Kategorien"/>
      <sheetName val="Situation Mieterbetreuer"/>
      <sheetName val="Tabelle1"/>
    </sheetNames>
    <sheetDataSet>
      <sheetData sheetId="0">
        <row r="11">
          <cell r="B11">
            <v>2.5499999999999998</v>
          </cell>
          <cell r="F11">
            <v>0.75</v>
          </cell>
          <cell r="G11">
            <v>1.75</v>
          </cell>
          <cell r="H11">
            <v>0</v>
          </cell>
        </row>
        <row r="17">
          <cell r="G17">
            <v>1</v>
          </cell>
          <cell r="H17">
            <v>0</v>
          </cell>
        </row>
        <row r="52">
          <cell r="B52">
            <v>28.8</v>
          </cell>
          <cell r="G52">
            <v>17.05</v>
          </cell>
          <cell r="H52">
            <v>0</v>
          </cell>
        </row>
        <row r="143">
          <cell r="B143">
            <v>81.350000000000009</v>
          </cell>
          <cell r="F143">
            <v>18.700000000000003</v>
          </cell>
          <cell r="G143">
            <v>49.099999999999994</v>
          </cell>
          <cell r="H143">
            <v>2</v>
          </cell>
        </row>
        <row r="174">
          <cell r="F174">
            <v>11.700000000000001</v>
          </cell>
          <cell r="G174">
            <v>15.15</v>
          </cell>
          <cell r="H174">
            <v>0</v>
          </cell>
        </row>
        <row r="187">
          <cell r="B187">
            <v>15.9</v>
          </cell>
          <cell r="F187">
            <v>1</v>
          </cell>
          <cell r="G187">
            <v>8.5</v>
          </cell>
          <cell r="H187">
            <v>0</v>
          </cell>
        </row>
        <row r="207">
          <cell r="B207">
            <v>19</v>
          </cell>
          <cell r="F207">
            <v>7.9</v>
          </cell>
          <cell r="G207">
            <v>7.5</v>
          </cell>
          <cell r="H207">
            <v>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8.2024"/>
      <sheetName val="Geschützte Kategorien"/>
      <sheetName val="Situation Mieterbetreuer"/>
      <sheetName val="Tabelle1"/>
    </sheetNames>
    <sheetDataSet>
      <sheetData sheetId="0">
        <row r="11">
          <cell r="G11">
            <v>1.75</v>
          </cell>
        </row>
      </sheetData>
      <sheetData sheetId="1"/>
      <sheetData sheetId="2"/>
      <sheetData sheetId="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abSelected="1" zoomScaleNormal="75" zoomScaleSheetLayoutView="100" workbookViewId="0">
      <selection activeCell="G38" sqref="G38"/>
    </sheetView>
  </sheetViews>
  <sheetFormatPr baseColWidth="10" defaultRowHeight="12.75" x14ac:dyDescent="0.2"/>
  <cols>
    <col min="1" max="1" width="21" customWidth="1"/>
    <col min="2" max="2" width="11.42578125" style="2"/>
    <col min="5" max="5" width="11.42578125" style="2"/>
    <col min="8" max="8" width="11.42578125" style="2"/>
    <col min="10" max="10" width="11.5703125" customWidth="1"/>
    <col min="12" max="12" width="12.85546875" style="2" customWidth="1"/>
  </cols>
  <sheetData>
    <row r="1" spans="1:13" ht="18" x14ac:dyDescent="0.2">
      <c r="A1" s="61" t="s">
        <v>46</v>
      </c>
      <c r="B1" s="3"/>
      <c r="C1" s="3"/>
      <c r="D1" s="3"/>
      <c r="E1" s="3"/>
      <c r="F1" s="3"/>
      <c r="G1" s="3"/>
      <c r="H1" s="3"/>
      <c r="I1" s="3"/>
      <c r="J1" s="3"/>
      <c r="K1" s="3"/>
      <c r="L1" s="3"/>
      <c r="M1" s="3"/>
    </row>
    <row r="2" spans="1:13" ht="18" x14ac:dyDescent="0.2">
      <c r="A2" s="61" t="s">
        <v>47</v>
      </c>
      <c r="B2" s="3"/>
      <c r="C2" s="3"/>
      <c r="D2" s="3"/>
      <c r="E2" s="3"/>
      <c r="F2" s="3"/>
      <c r="G2" s="3"/>
      <c r="H2" s="3"/>
      <c r="I2" s="3"/>
      <c r="J2" s="3"/>
      <c r="K2" s="3"/>
      <c r="L2" s="3"/>
      <c r="M2" s="3"/>
    </row>
    <row r="3" spans="1:13" ht="12" customHeight="1" x14ac:dyDescent="0.2">
      <c r="A3" s="23"/>
      <c r="B3" s="24"/>
      <c r="C3" s="23"/>
      <c r="D3" s="23"/>
      <c r="E3" s="24"/>
      <c r="F3" s="101">
        <v>45992</v>
      </c>
      <c r="G3" s="23"/>
      <c r="H3" s="23"/>
      <c r="I3" s="23"/>
      <c r="J3" s="23"/>
      <c r="K3" s="23"/>
      <c r="L3" s="24"/>
      <c r="M3" s="23"/>
    </row>
    <row r="4" spans="1:13" ht="25.5" x14ac:dyDescent="0.2">
      <c r="A4" s="17" t="s">
        <v>0</v>
      </c>
      <c r="B4" s="11" t="s">
        <v>1</v>
      </c>
      <c r="C4" s="12"/>
      <c r="D4" s="13"/>
      <c r="E4" s="11" t="s">
        <v>2</v>
      </c>
      <c r="F4" s="12"/>
      <c r="G4" s="13"/>
      <c r="H4" s="11" t="s">
        <v>3</v>
      </c>
      <c r="I4" s="12"/>
      <c r="J4" s="13"/>
      <c r="K4" s="14" t="s">
        <v>4</v>
      </c>
      <c r="L4" s="15"/>
      <c r="M4" s="16"/>
    </row>
    <row r="5" spans="1:13" ht="7.5" customHeight="1" x14ac:dyDescent="0.2">
      <c r="A5" s="18"/>
      <c r="B5" s="4"/>
      <c r="C5" s="5"/>
      <c r="D5" s="6"/>
      <c r="E5" s="4"/>
      <c r="F5" s="5"/>
      <c r="G5" s="6"/>
      <c r="H5" s="4"/>
      <c r="I5" s="5"/>
      <c r="J5" s="6"/>
      <c r="K5" s="10"/>
      <c r="M5" s="21"/>
    </row>
    <row r="6" spans="1:13" x14ac:dyDescent="0.2">
      <c r="A6" s="10"/>
      <c r="B6" s="43" t="s">
        <v>5</v>
      </c>
      <c r="C6" s="42" t="s">
        <v>6</v>
      </c>
      <c r="D6" s="42" t="s">
        <v>7</v>
      </c>
      <c r="E6" s="43" t="s">
        <v>5</v>
      </c>
      <c r="F6" s="42" t="s">
        <v>6</v>
      </c>
      <c r="G6" s="42" t="s">
        <v>7</v>
      </c>
      <c r="H6" s="43" t="s">
        <v>5</v>
      </c>
      <c r="I6" s="42" t="s">
        <v>6</v>
      </c>
      <c r="J6" s="42" t="s">
        <v>7</v>
      </c>
      <c r="K6" s="47" t="s">
        <v>8</v>
      </c>
      <c r="L6" s="42" t="s">
        <v>5</v>
      </c>
      <c r="M6" s="48" t="s">
        <v>7</v>
      </c>
    </row>
    <row r="7" spans="1:13" x14ac:dyDescent="0.2">
      <c r="A7" s="10"/>
      <c r="B7" s="44" t="s">
        <v>9</v>
      </c>
      <c r="C7" s="45" t="s">
        <v>10</v>
      </c>
      <c r="D7" s="46" t="s">
        <v>11</v>
      </c>
      <c r="E7" s="44" t="s">
        <v>9</v>
      </c>
      <c r="F7" s="45" t="s">
        <v>10</v>
      </c>
      <c r="G7" s="46" t="s">
        <v>11</v>
      </c>
      <c r="H7" s="44" t="s">
        <v>9</v>
      </c>
      <c r="I7" s="45" t="s">
        <v>10</v>
      </c>
      <c r="J7" s="45" t="s">
        <v>11</v>
      </c>
      <c r="K7" s="49" t="s">
        <v>12</v>
      </c>
      <c r="L7" s="50" t="s">
        <v>9</v>
      </c>
      <c r="M7" s="46" t="s">
        <v>11</v>
      </c>
    </row>
    <row r="8" spans="1:13" ht="11.25" customHeight="1" x14ac:dyDescent="0.2">
      <c r="A8" s="19"/>
      <c r="B8" s="99"/>
      <c r="C8" s="5"/>
      <c r="D8" s="6"/>
      <c r="E8" s="4"/>
      <c r="F8" s="5"/>
      <c r="G8" s="6"/>
      <c r="H8" s="4"/>
      <c r="I8" s="5"/>
      <c r="J8" s="6"/>
      <c r="K8" s="10"/>
      <c r="L8" s="9"/>
      <c r="M8" s="6"/>
    </row>
    <row r="9" spans="1:13" x14ac:dyDescent="0.2">
      <c r="A9" s="19" t="s">
        <v>48</v>
      </c>
      <c r="B9" s="53">
        <f>'[1]01.12.2024'!$G$11</f>
        <v>1.75</v>
      </c>
      <c r="C9" s="7">
        <f>K9*E$36</f>
        <v>1.6812149999999999</v>
      </c>
      <c r="D9" s="56">
        <f>C9-B9</f>
        <v>-6.8785000000000096E-2</v>
      </c>
      <c r="E9" s="53">
        <f>'[1]01.12.2024'!$F$11</f>
        <v>0.75</v>
      </c>
      <c r="F9" s="7">
        <f>K9*E$37</f>
        <v>0.76015499999999991</v>
      </c>
      <c r="G9" s="8">
        <f>F9-E9</f>
        <v>1.0154999999999914E-2</v>
      </c>
      <c r="H9" s="4">
        <f>'[1]01.12.2024'!$H$11</f>
        <v>0</v>
      </c>
      <c r="I9" s="7">
        <f>K9*E$38</f>
        <v>0.108885</v>
      </c>
      <c r="J9" s="8">
        <f>I9-H9</f>
        <v>0.108885</v>
      </c>
      <c r="K9" s="98">
        <f>'[1]01.12.2024'!$B$11</f>
        <v>2.5499999999999998</v>
      </c>
      <c r="L9" s="65">
        <f>+B9+E9+H9</f>
        <v>2.5</v>
      </c>
      <c r="M9" s="66">
        <f>K9-L9</f>
        <v>4.9999999999999822E-2</v>
      </c>
    </row>
    <row r="10" spans="1:13" x14ac:dyDescent="0.2">
      <c r="A10" s="22" t="s">
        <v>49</v>
      </c>
      <c r="B10" s="28">
        <f>'[2]01.08.2024'!$G$11</f>
        <v>1.75</v>
      </c>
      <c r="C10" s="27">
        <f>E$36</f>
        <v>0.6593</v>
      </c>
      <c r="D10" s="57">
        <f>C10-B10</f>
        <v>-1.0907</v>
      </c>
      <c r="E10" s="28">
        <f>E9/K9</f>
        <v>0.29411764705882354</v>
      </c>
      <c r="F10" s="27">
        <f>E$37</f>
        <v>0.29809999999999998</v>
      </c>
      <c r="G10" s="29">
        <f>F10-E10</f>
        <v>3.9823529411764369E-3</v>
      </c>
      <c r="H10" s="28">
        <f>H9/K9</f>
        <v>0</v>
      </c>
      <c r="I10" s="27">
        <f>E$38</f>
        <v>4.2700000000000002E-2</v>
      </c>
      <c r="J10" s="29">
        <f>I10-H10</f>
        <v>4.2700000000000002E-2</v>
      </c>
      <c r="K10" s="30">
        <f>E$39</f>
        <v>1</v>
      </c>
      <c r="L10" s="31">
        <f>B10+E10+H10</f>
        <v>2.0441176470588234</v>
      </c>
      <c r="M10" s="29">
        <f>K10-L10</f>
        <v>-1.0441176470588234</v>
      </c>
    </row>
    <row r="11" spans="1:13" x14ac:dyDescent="0.2">
      <c r="A11" s="67" t="s">
        <v>13</v>
      </c>
      <c r="B11" s="68">
        <f>B10/C10</f>
        <v>2.6543303503716063</v>
      </c>
      <c r="C11" s="27"/>
      <c r="D11" s="57"/>
      <c r="E11" s="68">
        <f>E10/F10</f>
        <v>0.98664088245160542</v>
      </c>
      <c r="F11" s="27"/>
      <c r="G11" s="29"/>
      <c r="H11" s="68">
        <f>H10/I10</f>
        <v>0</v>
      </c>
      <c r="I11" s="27"/>
      <c r="J11" s="29"/>
      <c r="K11" s="30"/>
      <c r="L11" s="31"/>
      <c r="M11" s="29"/>
    </row>
    <row r="12" spans="1:13" x14ac:dyDescent="0.2">
      <c r="A12" s="91" t="s">
        <v>42</v>
      </c>
      <c r="B12" s="4"/>
      <c r="C12" s="7"/>
      <c r="D12" s="56"/>
      <c r="E12" s="4"/>
      <c r="F12" s="7"/>
      <c r="G12" s="8"/>
      <c r="H12" s="4"/>
      <c r="I12" s="7"/>
      <c r="J12" s="8"/>
      <c r="K12" s="10"/>
      <c r="L12" s="9"/>
      <c r="M12" s="6"/>
    </row>
    <row r="13" spans="1:13" x14ac:dyDescent="0.2">
      <c r="A13" s="19" t="s">
        <v>53</v>
      </c>
      <c r="B13" s="53">
        <f>'[1]01.12.2024'!$G$17+'[1]01.12.2024'!$G$52</f>
        <v>18.05</v>
      </c>
      <c r="C13" s="7">
        <f>K13*E$36</f>
        <v>21.625039999999998</v>
      </c>
      <c r="D13" s="56">
        <f>C13-B13</f>
        <v>3.5750399999999978</v>
      </c>
      <c r="E13" s="53">
        <v>10.65</v>
      </c>
      <c r="F13" s="7">
        <f>K13*E$37</f>
        <v>9.7776799999999984</v>
      </c>
      <c r="G13" s="8">
        <f>F13-E13</f>
        <v>-0.87232000000000198</v>
      </c>
      <c r="H13" s="53">
        <f>'[1]01.12.2024'!$H$52+'[1]01.12.2024'!$H$17</f>
        <v>0</v>
      </c>
      <c r="I13" s="7">
        <f>K13*E$38</f>
        <v>1.40056</v>
      </c>
      <c r="J13" s="8">
        <f>I13-H13</f>
        <v>1.40056</v>
      </c>
      <c r="K13" s="98">
        <f>'[1]01.12.2024'!$B$52+4</f>
        <v>32.799999999999997</v>
      </c>
      <c r="L13" s="65">
        <f>+B13+E13+H13</f>
        <v>28.700000000000003</v>
      </c>
      <c r="M13" s="66">
        <f>K13-L13</f>
        <v>4.0999999999999943</v>
      </c>
    </row>
    <row r="14" spans="1:13" x14ac:dyDescent="0.2">
      <c r="A14" s="22" t="s">
        <v>50</v>
      </c>
      <c r="B14" s="28">
        <f>B13/K13</f>
        <v>0.55030487804878059</v>
      </c>
      <c r="C14" s="27">
        <f>E$36</f>
        <v>0.6593</v>
      </c>
      <c r="D14" s="57">
        <f>C14-B14</f>
        <v>0.10899512195121941</v>
      </c>
      <c r="E14" s="28">
        <f>E13/K13</f>
        <v>0.32469512195121958</v>
      </c>
      <c r="F14" s="27">
        <f>E$37</f>
        <v>0.29809999999999998</v>
      </c>
      <c r="G14" s="29">
        <f>F14-E14</f>
        <v>-2.6595121951219602E-2</v>
      </c>
      <c r="H14" s="28">
        <f>H13/K13</f>
        <v>0</v>
      </c>
      <c r="I14" s="27">
        <f>E$38</f>
        <v>4.2700000000000002E-2</v>
      </c>
      <c r="J14" s="29">
        <f>I14-H14</f>
        <v>4.2700000000000002E-2</v>
      </c>
      <c r="K14" s="30">
        <f>E$39</f>
        <v>1</v>
      </c>
      <c r="L14" s="31">
        <f>B14+E14+H14</f>
        <v>0.87500000000000022</v>
      </c>
      <c r="M14" s="29">
        <f>K14-L14</f>
        <v>0.12499999999999978</v>
      </c>
    </row>
    <row r="15" spans="1:13" x14ac:dyDescent="0.2">
      <c r="A15" s="67" t="s">
        <v>13</v>
      </c>
      <c r="B15" s="68">
        <f>B14/C14</f>
        <v>0.83468053700709932</v>
      </c>
      <c r="C15" s="27"/>
      <c r="D15" s="57"/>
      <c r="E15" s="68">
        <f>E14/F14</f>
        <v>1.0892154376089218</v>
      </c>
      <c r="F15" s="27"/>
      <c r="G15" s="29"/>
      <c r="H15" s="68">
        <f>H14/I14</f>
        <v>0</v>
      </c>
      <c r="I15" s="27"/>
      <c r="J15" s="29"/>
      <c r="K15" s="30"/>
      <c r="L15" s="31"/>
      <c r="M15" s="29"/>
    </row>
    <row r="16" spans="1:13" x14ac:dyDescent="0.2">
      <c r="A16" s="91" t="s">
        <v>42</v>
      </c>
      <c r="B16" s="4"/>
      <c r="C16" s="7"/>
      <c r="D16" s="56"/>
      <c r="E16" s="4"/>
      <c r="F16" s="7"/>
      <c r="G16" s="8"/>
      <c r="H16" s="4"/>
      <c r="I16" s="7"/>
      <c r="J16" s="8"/>
      <c r="K16" s="10"/>
      <c r="L16" s="9"/>
      <c r="M16" s="6"/>
    </row>
    <row r="17" spans="1:13" x14ac:dyDescent="0.2">
      <c r="A17" s="19" t="s">
        <v>43</v>
      </c>
      <c r="B17" s="53">
        <f>'[1]01.12.2024'!$G$143+'[1]01.12.2024'!$G$174</f>
        <v>64.25</v>
      </c>
      <c r="C17" s="7">
        <f>K17*E$36</f>
        <v>75.555779999999999</v>
      </c>
      <c r="D17" s="56">
        <f>C17-B17</f>
        <v>11.305779999999999</v>
      </c>
      <c r="E17" s="62">
        <f>'[1]01.12.2024'!$F$174+'[1]01.12.2024'!$F$143</f>
        <v>30.400000000000006</v>
      </c>
      <c r="F17" s="7">
        <f>K17*E$37</f>
        <v>34.162259999999996</v>
      </c>
      <c r="G17" s="8">
        <f>F17-E17</f>
        <v>3.7622599999999906</v>
      </c>
      <c r="H17" s="53">
        <f>'[1]01.12.2024'!$H$143+'[1]01.12.2024'!$H$174</f>
        <v>2</v>
      </c>
      <c r="I17" s="7">
        <f>K17*E$38</f>
        <v>4.8934200000000008</v>
      </c>
      <c r="J17" s="8">
        <f>I17-H17</f>
        <v>2.8934200000000008</v>
      </c>
      <c r="K17" s="10">
        <f>'[1]01.12.2024'!$B$143+33.25</f>
        <v>114.60000000000001</v>
      </c>
      <c r="L17" s="65">
        <f>+B17+E17+H17</f>
        <v>96.65</v>
      </c>
      <c r="M17" s="66">
        <f>K17-L17</f>
        <v>17.950000000000003</v>
      </c>
    </row>
    <row r="18" spans="1:13" x14ac:dyDescent="0.2">
      <c r="A18" s="22" t="s">
        <v>51</v>
      </c>
      <c r="B18" s="28">
        <f>B17/K17</f>
        <v>0.56064572425828962</v>
      </c>
      <c r="C18" s="27">
        <f>E$36</f>
        <v>0.6593</v>
      </c>
      <c r="D18" s="57">
        <f>C18-B18</f>
        <v>9.8654275741710373E-2</v>
      </c>
      <c r="E18" s="28">
        <f>E17/K17</f>
        <v>0.26527050610820246</v>
      </c>
      <c r="F18" s="27">
        <f>E$37</f>
        <v>0.29809999999999998</v>
      </c>
      <c r="G18" s="29">
        <f>F18-E18</f>
        <v>3.2829493891797512E-2</v>
      </c>
      <c r="H18" s="28">
        <f>H17/K17</f>
        <v>1.7452006980802792E-2</v>
      </c>
      <c r="I18" s="27">
        <f>E$38</f>
        <v>4.2700000000000002E-2</v>
      </c>
      <c r="J18" s="29">
        <f>I18-H18</f>
        <v>2.524799301919721E-2</v>
      </c>
      <c r="K18" s="30">
        <f>E$39</f>
        <v>1</v>
      </c>
      <c r="L18" s="31">
        <f>B18+E18+H18</f>
        <v>0.84336823734729482</v>
      </c>
      <c r="M18" s="29">
        <f>K18-L18</f>
        <v>0.15663176265270518</v>
      </c>
    </row>
    <row r="19" spans="1:13" x14ac:dyDescent="0.2">
      <c r="A19" s="67" t="s">
        <v>13</v>
      </c>
      <c r="B19" s="68">
        <f>B18/C18</f>
        <v>0.85036512097419936</v>
      </c>
      <c r="C19" s="7"/>
      <c r="D19" s="56"/>
      <c r="E19" s="68">
        <f>E18/F18</f>
        <v>0.88987086919893488</v>
      </c>
      <c r="F19" s="7"/>
      <c r="G19" s="8"/>
      <c r="H19" s="68">
        <f>H18/I18</f>
        <v>0.4087121072787539</v>
      </c>
      <c r="I19" s="7"/>
      <c r="J19" s="8"/>
      <c r="K19" s="10"/>
      <c r="L19" s="9"/>
      <c r="M19" s="6"/>
    </row>
    <row r="20" spans="1:13" x14ac:dyDescent="0.2">
      <c r="A20" s="91" t="s">
        <v>42</v>
      </c>
      <c r="B20" s="4"/>
      <c r="C20" s="7"/>
      <c r="D20" s="56"/>
      <c r="E20" s="4"/>
      <c r="F20" s="7"/>
      <c r="G20" s="8"/>
      <c r="H20" s="4"/>
      <c r="I20" s="7"/>
      <c r="J20" s="8"/>
      <c r="K20" s="10"/>
      <c r="L20" s="9"/>
      <c r="M20" s="6"/>
    </row>
    <row r="21" spans="1:13" x14ac:dyDescent="0.2">
      <c r="A21" s="19" t="s">
        <v>44</v>
      </c>
      <c r="B21" s="53">
        <f>'[1]01.12.2024'!$G$187+'[1]01.12.2024'!$G$207</f>
        <v>16</v>
      </c>
      <c r="C21" s="7">
        <f>K21*E$36</f>
        <v>23.00957</v>
      </c>
      <c r="D21" s="56">
        <f>C21-B21</f>
        <v>7.0095700000000001</v>
      </c>
      <c r="E21" s="53">
        <f>'[1]01.12.2024'!$F$207+'[1]01.12.2024'!$F$187</f>
        <v>8.9</v>
      </c>
      <c r="F21" s="7">
        <f>K21*E$37</f>
        <v>10.403689999999999</v>
      </c>
      <c r="G21" s="8">
        <f>F21-E21</f>
        <v>1.5036899999999989</v>
      </c>
      <c r="H21" s="4">
        <f>'[1]01.12.2024'!$H$187+'[1]01.12.2024'!$H$207</f>
        <v>0</v>
      </c>
      <c r="I21" s="7">
        <f>K21*E$38</f>
        <v>1.4902299999999999</v>
      </c>
      <c r="J21" s="8">
        <f>I21-H21</f>
        <v>1.4902299999999999</v>
      </c>
      <c r="K21" s="98">
        <f>'[1]01.12.2024'!$B$207+'[1]01.12.2024'!$B$187</f>
        <v>34.9</v>
      </c>
      <c r="L21" s="65">
        <f>B21+E21+H21</f>
        <v>24.9</v>
      </c>
      <c r="M21" s="66">
        <f>K21-L21</f>
        <v>10</v>
      </c>
    </row>
    <row r="22" spans="1:13" x14ac:dyDescent="0.2">
      <c r="A22" s="19" t="s">
        <v>52</v>
      </c>
      <c r="B22" s="28">
        <f>B21/K21</f>
        <v>0.45845272206303728</v>
      </c>
      <c r="C22" s="27">
        <f>E$36</f>
        <v>0.6593</v>
      </c>
      <c r="D22" s="57">
        <f>C22-B22</f>
        <v>0.20084727793696272</v>
      </c>
      <c r="E22" s="28">
        <f>E21/K21</f>
        <v>0.25501432664756452</v>
      </c>
      <c r="F22" s="27">
        <f>E$37</f>
        <v>0.29809999999999998</v>
      </c>
      <c r="G22" s="29">
        <f>F22-E22</f>
        <v>4.3085673352435461E-2</v>
      </c>
      <c r="H22" s="28">
        <f>H21/K21</f>
        <v>0</v>
      </c>
      <c r="I22" s="27">
        <f>E$38</f>
        <v>4.2700000000000002E-2</v>
      </c>
      <c r="J22" s="29">
        <f>I22-H22</f>
        <v>4.2700000000000002E-2</v>
      </c>
      <c r="K22" s="30">
        <f>E$39</f>
        <v>1</v>
      </c>
      <c r="L22" s="31">
        <f>B22+E22+H22</f>
        <v>0.71346704871060185</v>
      </c>
      <c r="M22" s="29">
        <f>K22-L22</f>
        <v>0.28653295128939815</v>
      </c>
    </row>
    <row r="23" spans="1:13" x14ac:dyDescent="0.2">
      <c r="A23" s="67" t="s">
        <v>13</v>
      </c>
      <c r="B23" s="68">
        <f>B22/C22</f>
        <v>0.69536284250422764</v>
      </c>
      <c r="C23" s="27"/>
      <c r="D23" s="57"/>
      <c r="E23" s="68">
        <f>E22/F22</f>
        <v>0.85546570495660701</v>
      </c>
      <c r="F23" s="27"/>
      <c r="G23" s="29"/>
      <c r="H23" s="68">
        <f>H22/I22</f>
        <v>0</v>
      </c>
      <c r="I23" s="27"/>
      <c r="J23" s="29"/>
      <c r="K23" s="30"/>
      <c r="L23" s="31"/>
      <c r="M23" s="29"/>
    </row>
    <row r="24" spans="1:13" x14ac:dyDescent="0.2">
      <c r="A24" s="91" t="s">
        <v>42</v>
      </c>
      <c r="B24" s="4"/>
      <c r="C24" s="7"/>
      <c r="D24" s="8"/>
      <c r="E24" s="4"/>
      <c r="F24" s="7"/>
      <c r="G24" s="8"/>
      <c r="H24" s="4"/>
      <c r="I24" s="7"/>
      <c r="J24" s="8"/>
      <c r="K24" s="10"/>
      <c r="L24" s="9"/>
      <c r="M24" s="6"/>
    </row>
    <row r="25" spans="1:13" hidden="1" x14ac:dyDescent="0.2">
      <c r="A25" s="52"/>
      <c r="B25" s="4"/>
      <c r="C25" s="7"/>
      <c r="D25" s="8"/>
      <c r="E25" s="4"/>
      <c r="F25" s="7"/>
      <c r="G25" s="8"/>
      <c r="H25" s="4"/>
      <c r="I25" s="7"/>
      <c r="J25" s="8"/>
      <c r="K25" s="10"/>
      <c r="L25" s="9"/>
      <c r="M25" s="6">
        <f>K25-L25</f>
        <v>0</v>
      </c>
    </row>
    <row r="26" spans="1:13" hidden="1" x14ac:dyDescent="0.2">
      <c r="A26" s="52"/>
      <c r="B26" s="28"/>
      <c r="C26" s="27"/>
      <c r="D26" s="29"/>
      <c r="E26" s="28"/>
      <c r="F26" s="27"/>
      <c r="G26" s="29"/>
      <c r="H26" s="28"/>
      <c r="I26" s="27"/>
      <c r="J26" s="29"/>
      <c r="K26" s="30"/>
      <c r="L26" s="31"/>
      <c r="M26" s="29">
        <f>K26-L26</f>
        <v>0</v>
      </c>
    </row>
    <row r="27" spans="1:13" hidden="1" x14ac:dyDescent="0.2">
      <c r="A27" s="19"/>
      <c r="B27" s="4"/>
      <c r="C27" s="5"/>
      <c r="D27" s="6"/>
      <c r="E27" s="4"/>
      <c r="F27" s="5"/>
      <c r="G27" s="6"/>
      <c r="H27" s="9"/>
      <c r="I27" s="5"/>
      <c r="J27" s="6"/>
      <c r="K27" s="5"/>
      <c r="L27" s="9"/>
      <c r="M27" s="25"/>
    </row>
    <row r="28" spans="1:13" x14ac:dyDescent="0.2">
      <c r="A28" s="33" t="s">
        <v>45</v>
      </c>
      <c r="B28" s="63">
        <f t="shared" ref="B28:M28" si="0">B9+B13+B17+B21+B25</f>
        <v>100.05</v>
      </c>
      <c r="C28" s="97">
        <f t="shared" si="0"/>
        <v>121.87160499999999</v>
      </c>
      <c r="D28" s="96">
        <f t="shared" si="0"/>
        <v>21.821604999999998</v>
      </c>
      <c r="E28" s="32">
        <f t="shared" si="0"/>
        <v>50.7</v>
      </c>
      <c r="F28" s="92">
        <f>F9+F13+F17+F21+F25</f>
        <v>55.103784999999988</v>
      </c>
      <c r="G28" s="94">
        <f t="shared" si="0"/>
        <v>4.4037849999999876</v>
      </c>
      <c r="H28" s="100">
        <f t="shared" si="0"/>
        <v>2</v>
      </c>
      <c r="I28" s="93">
        <f t="shared" si="0"/>
        <v>7.8930950000000006</v>
      </c>
      <c r="J28" s="95">
        <f t="shared" si="0"/>
        <v>5.8930950000000006</v>
      </c>
      <c r="K28" s="63">
        <f t="shared" si="0"/>
        <v>184.85</v>
      </c>
      <c r="L28" s="63">
        <f t="shared" si="0"/>
        <v>152.75</v>
      </c>
      <c r="M28" s="64">
        <f t="shared" si="0"/>
        <v>32.099999999999994</v>
      </c>
    </row>
    <row r="29" spans="1:13" s="1" customFormat="1" ht="12" customHeight="1" x14ac:dyDescent="0.2">
      <c r="A29" s="20"/>
      <c r="B29" s="34">
        <f>B28/K28</f>
        <v>0.54124966188801726</v>
      </c>
      <c r="C29" s="35">
        <f>E$36</f>
        <v>0.6593</v>
      </c>
      <c r="D29" s="36">
        <f>C29-B29</f>
        <v>0.11805033811198273</v>
      </c>
      <c r="E29" s="37">
        <f>E28/K28</f>
        <v>0.27427644035704629</v>
      </c>
      <c r="F29" s="35">
        <f>E$37</f>
        <v>0.29809999999999998</v>
      </c>
      <c r="G29" s="36">
        <f>F29-E29</f>
        <v>2.3823559642953684E-2</v>
      </c>
      <c r="H29" s="37">
        <f>H28/K28</f>
        <v>1.0819583446037328E-2</v>
      </c>
      <c r="I29" s="35">
        <f>E$38</f>
        <v>4.2700000000000002E-2</v>
      </c>
      <c r="J29" s="36">
        <f>I29-H29</f>
        <v>3.1880416553962676E-2</v>
      </c>
      <c r="K29" s="38">
        <f>E$39</f>
        <v>1</v>
      </c>
      <c r="L29" s="39">
        <f>B29+E29+H29</f>
        <v>0.82634568569110078</v>
      </c>
      <c r="M29" s="36">
        <f>K29-L29</f>
        <v>0.17365431430889922</v>
      </c>
    </row>
    <row r="30" spans="1:13" s="1" customFormat="1" ht="12" customHeight="1" x14ac:dyDescent="0.2">
      <c r="A30" s="67" t="s">
        <v>13</v>
      </c>
      <c r="B30" s="68">
        <f>B29/C29</f>
        <v>0.82094594553013389</v>
      </c>
      <c r="C30" s="27"/>
      <c r="D30" s="27"/>
      <c r="E30" s="68">
        <f>E29/F29</f>
        <v>0.9200819871085083</v>
      </c>
      <c r="F30" s="27"/>
      <c r="G30" s="27"/>
      <c r="H30" s="68">
        <f>H29/I29</f>
        <v>0.25338602918120207</v>
      </c>
      <c r="I30" s="27"/>
      <c r="J30" s="27"/>
      <c r="K30" s="27"/>
      <c r="L30" s="31"/>
      <c r="M30" s="27"/>
    </row>
    <row r="31" spans="1:13" s="1" customFormat="1" ht="12" customHeight="1" x14ac:dyDescent="0.2">
      <c r="A31" s="91" t="s">
        <v>42</v>
      </c>
      <c r="B31" s="58"/>
      <c r="C31" s="27"/>
      <c r="D31" s="27"/>
      <c r="E31" s="31"/>
      <c r="F31" s="27"/>
      <c r="G31" s="27"/>
      <c r="H31" s="31"/>
      <c r="I31" s="27"/>
      <c r="J31" s="27"/>
      <c r="K31" s="27"/>
      <c r="L31" s="31"/>
      <c r="M31" s="27"/>
    </row>
    <row r="32" spans="1:13" x14ac:dyDescent="0.2">
      <c r="K32" s="26"/>
    </row>
    <row r="33" spans="1:12" ht="15" x14ac:dyDescent="0.25">
      <c r="B33"/>
      <c r="D33" s="60"/>
      <c r="E33"/>
      <c r="H33"/>
      <c r="J33" s="26"/>
      <c r="L33"/>
    </row>
    <row r="34" spans="1:12" x14ac:dyDescent="0.2">
      <c r="H34"/>
      <c r="K34" s="2"/>
      <c r="L34"/>
    </row>
    <row r="35" spans="1:12" x14ac:dyDescent="0.2">
      <c r="A35" s="89" t="s">
        <v>41</v>
      </c>
      <c r="B35" s="89"/>
      <c r="C35" s="51"/>
      <c r="D35" s="51"/>
      <c r="E35" s="51"/>
      <c r="H35"/>
      <c r="K35" s="2"/>
      <c r="L35"/>
    </row>
    <row r="36" spans="1:12" x14ac:dyDescent="0.2">
      <c r="A36" s="88" t="s">
        <v>38</v>
      </c>
      <c r="B36" s="51"/>
      <c r="C36" s="59"/>
      <c r="D36" s="51"/>
      <c r="E36" s="69">
        <v>0.6593</v>
      </c>
      <c r="H36"/>
      <c r="K36" s="2"/>
      <c r="L36"/>
    </row>
    <row r="37" spans="1:12" ht="11.25" customHeight="1" x14ac:dyDescent="0.2">
      <c r="A37" s="88" t="s">
        <v>39</v>
      </c>
      <c r="E37" s="70">
        <v>0.29809999999999998</v>
      </c>
      <c r="H37"/>
      <c r="K37" s="2"/>
      <c r="L37"/>
    </row>
    <row r="38" spans="1:12" x14ac:dyDescent="0.2">
      <c r="A38" s="88" t="s">
        <v>40</v>
      </c>
      <c r="E38" s="71">
        <v>4.2700000000000002E-2</v>
      </c>
    </row>
    <row r="39" spans="1:12" s="41" customFormat="1" x14ac:dyDescent="0.2">
      <c r="A39" s="5"/>
      <c r="B39" s="2"/>
      <c r="C39"/>
      <c r="D39"/>
      <c r="E39" s="90">
        <v>1</v>
      </c>
      <c r="H39" s="40"/>
      <c r="L39" s="40"/>
    </row>
    <row r="40" spans="1:12" ht="12" customHeight="1" x14ac:dyDescent="0.2">
      <c r="A40" s="54"/>
      <c r="B40" s="55"/>
      <c r="C40" s="54"/>
      <c r="D40" s="54"/>
      <c r="E40" s="55"/>
    </row>
    <row r="42" spans="1:12" x14ac:dyDescent="0.2">
      <c r="E42"/>
      <c r="F42" s="2"/>
      <c r="H42"/>
      <c r="I42" s="2"/>
    </row>
  </sheetData>
  <phoneticPr fontId="0" type="noConversion"/>
  <printOptions gridLines="1" gridLinesSet="0"/>
  <pageMargins left="0.19685039370078741" right="0.27559055118110237" top="0.27559055118110237" bottom="0.78740157480314965" header="0.31496062992125984" footer="0.51181102362204722"/>
  <pageSetup paperSize="9" scale="91" fitToHeight="0" orientation="landscape" r:id="rId1"/>
  <headerFooter alignWithMargins="0">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topLeftCell="A7" workbookViewId="0">
      <selection activeCell="E9" sqref="E9"/>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72" t="s">
        <v>14</v>
      </c>
      <c r="C1" s="72"/>
      <c r="D1" s="79"/>
      <c r="E1" s="79"/>
      <c r="F1" s="79"/>
    </row>
    <row r="2" spans="2:6" x14ac:dyDescent="0.2">
      <c r="B2" s="72" t="s">
        <v>15</v>
      </c>
      <c r="C2" s="72"/>
      <c r="D2" s="79"/>
      <c r="E2" s="79"/>
      <c r="F2" s="79"/>
    </row>
    <row r="3" spans="2:6" x14ac:dyDescent="0.2">
      <c r="B3" s="73"/>
      <c r="C3" s="73"/>
      <c r="D3" s="80"/>
      <c r="E3" s="80"/>
      <c r="F3" s="80"/>
    </row>
    <row r="4" spans="2:6" ht="63.75" x14ac:dyDescent="0.2">
      <c r="B4" s="73" t="s">
        <v>16</v>
      </c>
      <c r="C4" s="73"/>
      <c r="D4" s="80"/>
      <c r="E4" s="80"/>
      <c r="F4" s="80"/>
    </row>
    <row r="5" spans="2:6" x14ac:dyDescent="0.2">
      <c r="B5" s="73"/>
      <c r="C5" s="73"/>
      <c r="D5" s="80"/>
      <c r="E5" s="80"/>
      <c r="F5" s="80"/>
    </row>
    <row r="6" spans="2:6" x14ac:dyDescent="0.2">
      <c r="B6" s="72" t="s">
        <v>17</v>
      </c>
      <c r="C6" s="72"/>
      <c r="D6" s="79"/>
      <c r="E6" s="79" t="s">
        <v>18</v>
      </c>
      <c r="F6" s="79" t="s">
        <v>19</v>
      </c>
    </row>
    <row r="7" spans="2:6" ht="13.5" thickBot="1" x14ac:dyDescent="0.25">
      <c r="B7" s="73"/>
      <c r="C7" s="73"/>
      <c r="D7" s="80"/>
      <c r="E7" s="80"/>
      <c r="F7" s="80"/>
    </row>
    <row r="8" spans="2:6" ht="63.75" x14ac:dyDescent="0.2">
      <c r="B8" s="74" t="s">
        <v>20</v>
      </c>
      <c r="C8" s="75"/>
      <c r="D8" s="81"/>
      <c r="E8" s="81">
        <v>20</v>
      </c>
      <c r="F8" s="82"/>
    </row>
    <row r="9" spans="2:6" x14ac:dyDescent="0.2">
      <c r="B9" s="76"/>
      <c r="C9" s="73"/>
      <c r="D9" s="80"/>
      <c r="E9" s="83" t="s">
        <v>21</v>
      </c>
      <c r="F9" s="84" t="s">
        <v>37</v>
      </c>
    </row>
    <row r="10" spans="2:6" x14ac:dyDescent="0.2">
      <c r="B10" s="76"/>
      <c r="C10" s="73"/>
      <c r="D10" s="80"/>
      <c r="E10" s="83" t="s">
        <v>22</v>
      </c>
      <c r="F10" s="84"/>
    </row>
    <row r="11" spans="2:6" x14ac:dyDescent="0.2">
      <c r="B11" s="76"/>
      <c r="C11" s="73"/>
      <c r="D11" s="80"/>
      <c r="E11" s="83" t="s">
        <v>23</v>
      </c>
      <c r="F11" s="84"/>
    </row>
    <row r="12" spans="2:6" ht="25.5" x14ac:dyDescent="0.2">
      <c r="B12" s="76"/>
      <c r="C12" s="73"/>
      <c r="D12" s="80"/>
      <c r="E12" s="83" t="s">
        <v>24</v>
      </c>
      <c r="F12" s="84"/>
    </row>
    <row r="13" spans="2:6" x14ac:dyDescent="0.2">
      <c r="B13" s="76"/>
      <c r="C13" s="73"/>
      <c r="D13" s="80"/>
      <c r="E13" s="83" t="s">
        <v>25</v>
      </c>
      <c r="F13" s="84"/>
    </row>
    <row r="14" spans="2:6" x14ac:dyDescent="0.2">
      <c r="B14" s="76"/>
      <c r="C14" s="73"/>
      <c r="D14" s="80"/>
      <c r="E14" s="83" t="s">
        <v>26</v>
      </c>
      <c r="F14" s="84"/>
    </row>
    <row r="15" spans="2:6" x14ac:dyDescent="0.2">
      <c r="B15" s="76"/>
      <c r="C15" s="73"/>
      <c r="D15" s="80"/>
      <c r="E15" s="83" t="s">
        <v>27</v>
      </c>
      <c r="F15" s="84"/>
    </row>
    <row r="16" spans="2:6" ht="25.5" x14ac:dyDescent="0.2">
      <c r="B16" s="76"/>
      <c r="C16" s="73"/>
      <c r="D16" s="80"/>
      <c r="E16" s="83" t="s">
        <v>28</v>
      </c>
      <c r="F16" s="84"/>
    </row>
    <row r="17" spans="2:6" x14ac:dyDescent="0.2">
      <c r="B17" s="76"/>
      <c r="C17" s="73"/>
      <c r="D17" s="80"/>
      <c r="E17" s="83" t="s">
        <v>29</v>
      </c>
      <c r="F17" s="84"/>
    </row>
    <row r="18" spans="2:6" x14ac:dyDescent="0.2">
      <c r="B18" s="76"/>
      <c r="C18" s="73"/>
      <c r="D18" s="80"/>
      <c r="E18" s="83" t="s">
        <v>30</v>
      </c>
      <c r="F18" s="84"/>
    </row>
    <row r="19" spans="2:6" x14ac:dyDescent="0.2">
      <c r="B19" s="76"/>
      <c r="C19" s="73"/>
      <c r="D19" s="80"/>
      <c r="E19" s="83" t="s">
        <v>31</v>
      </c>
      <c r="F19" s="84"/>
    </row>
    <row r="20" spans="2:6" ht="25.5" x14ac:dyDescent="0.2">
      <c r="B20" s="76"/>
      <c r="C20" s="73"/>
      <c r="D20" s="80"/>
      <c r="E20" s="83" t="s">
        <v>32</v>
      </c>
      <c r="F20" s="84"/>
    </row>
    <row r="21" spans="2:6" x14ac:dyDescent="0.2">
      <c r="B21" s="76"/>
      <c r="C21" s="73"/>
      <c r="D21" s="80"/>
      <c r="E21" s="83" t="s">
        <v>33</v>
      </c>
      <c r="F21" s="84"/>
    </row>
    <row r="22" spans="2:6" x14ac:dyDescent="0.2">
      <c r="B22" s="76"/>
      <c r="C22" s="73"/>
      <c r="D22" s="80"/>
      <c r="E22" s="83" t="s">
        <v>34</v>
      </c>
      <c r="F22" s="84"/>
    </row>
    <row r="23" spans="2:6" x14ac:dyDescent="0.2">
      <c r="B23" s="76"/>
      <c r="C23" s="73"/>
      <c r="D23" s="80"/>
      <c r="E23" s="83" t="s">
        <v>35</v>
      </c>
      <c r="F23" s="84"/>
    </row>
    <row r="24" spans="2:6" ht="26.25" thickBot="1" x14ac:dyDescent="0.25">
      <c r="B24" s="77"/>
      <c r="C24" s="78"/>
      <c r="D24" s="85"/>
      <c r="E24" s="86" t="s">
        <v>36</v>
      </c>
      <c r="F24" s="87"/>
    </row>
    <row r="25" spans="2:6" x14ac:dyDescent="0.2">
      <c r="B25" s="73"/>
      <c r="C25" s="73"/>
      <c r="D25" s="80"/>
      <c r="E25" s="80"/>
      <c r="F25" s="80"/>
    </row>
    <row r="26" spans="2:6" x14ac:dyDescent="0.2">
      <c r="B26" s="73"/>
      <c r="C26" s="73"/>
      <c r="D26" s="80"/>
      <c r="E26" s="80"/>
      <c r="F26" s="80"/>
    </row>
  </sheetData>
  <hyperlinks>
    <hyperlink ref="E9" location="'01.09.2012'!B10" display="'01.09.2012'!B10"/>
    <hyperlink ref="E10" location="'01.09.2012'!E10" display="'01.09.2012'!E10"/>
    <hyperlink ref="E11" location="'01.09.2012'!H10" display="'01.09.2012'!H10"/>
    <hyperlink ref="E12" location="'01.09.2012'!K10:L10" display="'01.09.2012'!K10:L10"/>
    <hyperlink ref="E13" location="'01.09.2012'!B14" display="'01.09.2012'!B14"/>
    <hyperlink ref="E14" location="'01.09.2012'!E14" display="'01.09.2012'!E14"/>
    <hyperlink ref="E15" location="'01.09.2012'!H14" display="'01.09.2012'!H14"/>
    <hyperlink ref="E16" location="'01.09.2012'!K14:L14" display="'01.09.2012'!K14:L14"/>
    <hyperlink ref="E17" location="'01.09.2012'!B18" display="'01.09.2012'!B18"/>
    <hyperlink ref="E18" location="'01.09.2012'!E18" display="'01.09.2012'!E18"/>
    <hyperlink ref="E19" location="'01.09.2012'!H18" display="'01.09.2012'!H18"/>
    <hyperlink ref="E20" location="'01.09.2012'!K18:L18" display="'01.09.2012'!K18:L18"/>
    <hyperlink ref="E21" location="'01.09.2012'!B22" display="'01.09.2012'!B22"/>
    <hyperlink ref="E22" location="'01.09.2012'!E22" display="'01.09.2012'!E22"/>
    <hyperlink ref="E23" location="'01.09.2012'!H22" display="'01.09.2012'!H22"/>
    <hyperlink ref="E24" location="'01.09.2012'!K22:L22" display="'01.09.2012'!K22:L2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Ohne Führungskräfte</vt:lpstr>
      <vt:lpstr>Kompatibilitätsbericht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IfgW - IpEAA</dc:creator>
  <cp:lastModifiedBy>Kurt MAIR</cp:lastModifiedBy>
  <cp:lastPrinted>2014-05-05T12:19:38Z</cp:lastPrinted>
  <dcterms:created xsi:type="dcterms:W3CDTF">1999-07-27T11:53:18Z</dcterms:created>
  <dcterms:modified xsi:type="dcterms:W3CDTF">2025-03-04T08:06:53Z</dcterms:modified>
</cp:coreProperties>
</file>