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2\03\Draft\"/>
    </mc:Choice>
  </mc:AlternateContent>
  <xr:revisionPtr revIDLastSave="0" documentId="13_ncr:1_{EBBD8D30-2210-4F90-907D-4F5FA7CD6154}" xr6:coauthVersionLast="46" xr6:coauthVersionMax="46" xr10:uidLastSave="{00000000-0000-0000-0000-000000000000}"/>
  <bookViews>
    <workbookView xWindow="-120" yWindow="-120" windowWidth="24240" windowHeight="13140" tabRatio="879" firstSheet="4" activeTab="4"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16" i="19"/>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F616" i="19" s="1"/>
  <c r="D595" i="19"/>
  <c r="C595" i="19"/>
  <c r="G594"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D19"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6" i="10"/>
  <c r="F154" i="10"/>
  <c r="C152" i="10"/>
  <c r="F159" i="10" s="1"/>
  <c r="F151" i="10"/>
  <c r="F150" i="10"/>
  <c r="F149" i="10"/>
  <c r="F152" i="10" s="1"/>
  <c r="F148" i="10"/>
  <c r="C81" i="10"/>
  <c r="C77"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G577" i="9"/>
  <c r="D577" i="9"/>
  <c r="C577" i="9"/>
  <c r="G576" i="9"/>
  <c r="F576" i="9"/>
  <c r="G575" i="9"/>
  <c r="F575" i="9"/>
  <c r="G574" i="9"/>
  <c r="F574" i="9"/>
  <c r="G573" i="9"/>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G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G481" i="9"/>
  <c r="G479" i="9"/>
  <c r="G477" i="9"/>
  <c r="G475" i="9"/>
  <c r="D475" i="9"/>
  <c r="G480" i="9" s="1"/>
  <c r="C475" i="9"/>
  <c r="F481" i="9" s="1"/>
  <c r="G474" i="9"/>
  <c r="F474" i="9"/>
  <c r="G473" i="9"/>
  <c r="F473" i="9"/>
  <c r="G472" i="9"/>
  <c r="F472" i="9"/>
  <c r="G471" i="9"/>
  <c r="F471" i="9"/>
  <c r="G470" i="9"/>
  <c r="F470" i="9"/>
  <c r="G469" i="9"/>
  <c r="F469" i="9"/>
  <c r="G468" i="9"/>
  <c r="F468" i="9"/>
  <c r="G467" i="9"/>
  <c r="F467" i="9"/>
  <c r="F475" i="9" s="1"/>
  <c r="D453" i="9"/>
  <c r="G459" i="9" s="1"/>
  <c r="C453" i="9"/>
  <c r="F459" i="9" s="1"/>
  <c r="G452" i="9"/>
  <c r="F452" i="9"/>
  <c r="G451" i="9"/>
  <c r="F451" i="9"/>
  <c r="G450" i="9"/>
  <c r="F450" i="9"/>
  <c r="G449" i="9"/>
  <c r="F449" i="9"/>
  <c r="G448" i="9"/>
  <c r="F448" i="9"/>
  <c r="G447" i="9"/>
  <c r="F447" i="9"/>
  <c r="G446" i="9"/>
  <c r="F446" i="9"/>
  <c r="G445" i="9"/>
  <c r="G453" i="9" s="1"/>
  <c r="F445" i="9"/>
  <c r="F453" i="9" s="1"/>
  <c r="G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G360" i="9"/>
  <c r="D360" i="9"/>
  <c r="C360" i="9"/>
  <c r="G359" i="9"/>
  <c r="F359" i="9"/>
  <c r="G358" i="9"/>
  <c r="F358" i="9"/>
  <c r="G357" i="9"/>
  <c r="F357" i="9"/>
  <c r="G356" i="9"/>
  <c r="F356" i="9"/>
  <c r="F360" i="9" s="1"/>
  <c r="D353" i="9"/>
  <c r="C353" i="9"/>
  <c r="G352" i="9"/>
  <c r="F352" i="9"/>
  <c r="G351" i="9"/>
  <c r="F351" i="9"/>
  <c r="G350" i="9"/>
  <c r="F350" i="9"/>
  <c r="G349" i="9"/>
  <c r="F349" i="9"/>
  <c r="G348" i="9"/>
  <c r="F348" i="9"/>
  <c r="G347" i="9"/>
  <c r="F347" i="9"/>
  <c r="G346" i="9"/>
  <c r="G353" i="9" s="1"/>
  <c r="F346" i="9"/>
  <c r="F353" i="9" s="1"/>
  <c r="G343" i="9"/>
  <c r="D343" i="9"/>
  <c r="C343" i="9"/>
  <c r="G342" i="9"/>
  <c r="F342" i="9"/>
  <c r="G341" i="9"/>
  <c r="F341" i="9"/>
  <c r="G340" i="9"/>
  <c r="F340" i="9"/>
  <c r="G339" i="9"/>
  <c r="F339" i="9"/>
  <c r="G338" i="9"/>
  <c r="F338" i="9"/>
  <c r="G337" i="9"/>
  <c r="F337" i="9"/>
  <c r="G336" i="9"/>
  <c r="F336" i="9"/>
  <c r="G335" i="9"/>
  <c r="F335" i="9"/>
  <c r="G334" i="9"/>
  <c r="F334" i="9"/>
  <c r="G333" i="9"/>
  <c r="F333" i="9"/>
  <c r="F343" i="9" s="1"/>
  <c r="D328" i="9"/>
  <c r="C328" i="9"/>
  <c r="G310" i="9"/>
  <c r="G328" i="9" s="1"/>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G254" i="9"/>
  <c r="G252" i="9"/>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5" i="9"/>
  <c r="F23" i="9"/>
  <c r="F21"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4" i="8" s="1"/>
  <c r="C207" i="8"/>
  <c r="F205" i="8"/>
  <c r="F203" i="8"/>
  <c r="F201" i="8"/>
  <c r="F199" i="8"/>
  <c r="F198" i="8"/>
  <c r="F197" i="8"/>
  <c r="F196" i="8"/>
  <c r="F195" i="8"/>
  <c r="F194" i="8"/>
  <c r="F193" i="8"/>
  <c r="C179" i="8"/>
  <c r="F187" i="8" s="1"/>
  <c r="F177" i="8"/>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F101" i="8"/>
  <c r="D101" i="8"/>
  <c r="C100" i="8"/>
  <c r="F104" i="8" s="1"/>
  <c r="F99" i="8"/>
  <c r="D99" i="8"/>
  <c r="F98" i="8"/>
  <c r="D98" i="8"/>
  <c r="F97" i="8"/>
  <c r="D97" i="8"/>
  <c r="F96" i="8"/>
  <c r="D96" i="8"/>
  <c r="F95" i="8"/>
  <c r="D95" i="8"/>
  <c r="F94" i="8"/>
  <c r="D94" i="8"/>
  <c r="F93" i="8"/>
  <c r="F100" i="8" s="1"/>
  <c r="D93" i="8"/>
  <c r="D100" i="8" s="1"/>
  <c r="D82" i="8"/>
  <c r="G82" i="8" s="1"/>
  <c r="D81" i="8"/>
  <c r="G81" i="8" s="1"/>
  <c r="D80" i="8"/>
  <c r="G80" i="8" s="1"/>
  <c r="D79" i="8"/>
  <c r="G79" i="8" s="1"/>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300" i="8"/>
  <c r="D293" i="8"/>
  <c r="C300" i="8"/>
  <c r="F292" i="8"/>
  <c r="C293" i="8"/>
  <c r="C292" i="8"/>
  <c r="D292" i="8"/>
  <c r="D290" i="8"/>
  <c r="C290" i="8"/>
  <c r="G105" i="8" l="1"/>
  <c r="G103" i="8"/>
  <c r="G101" i="8"/>
  <c r="G98" i="8"/>
  <c r="G96" i="8"/>
  <c r="G94" i="8"/>
  <c r="G104" i="8"/>
  <c r="G102" i="8"/>
  <c r="G99" i="8"/>
  <c r="G97" i="8"/>
  <c r="G95" i="8"/>
  <c r="G93" i="8"/>
  <c r="G100" i="8" s="1"/>
  <c r="F78" i="8"/>
  <c r="F80" i="8"/>
  <c r="F82" i="8"/>
  <c r="F103" i="8"/>
  <c r="F105" i="8"/>
  <c r="F130" i="8"/>
  <c r="F131" i="8"/>
  <c r="F132" i="8"/>
  <c r="F133" i="8"/>
  <c r="F134" i="8"/>
  <c r="F135" i="8"/>
  <c r="F156" i="8"/>
  <c r="F157" i="8"/>
  <c r="F158" i="8"/>
  <c r="F159" i="8"/>
  <c r="F160" i="8"/>
  <c r="F161" i="8"/>
  <c r="F180" i="8"/>
  <c r="F182" i="8"/>
  <c r="F184" i="8"/>
  <c r="F186" i="8"/>
  <c r="F209" i="8"/>
  <c r="F211" i="8"/>
  <c r="F213" i="8"/>
  <c r="F215" i="8"/>
  <c r="F228" i="9"/>
  <c r="F229" i="9"/>
  <c r="F230" i="9"/>
  <c r="F231" i="9"/>
  <c r="F232" i="9"/>
  <c r="F255" i="9"/>
  <c r="F254" i="9"/>
  <c r="F253" i="9"/>
  <c r="F252" i="9"/>
  <c r="F250" i="9"/>
  <c r="F251" i="9"/>
  <c r="G454" i="9"/>
  <c r="G456" i="9"/>
  <c r="G458" i="9"/>
  <c r="F41" i="10"/>
  <c r="F39" i="10"/>
  <c r="G158" i="11"/>
  <c r="G160" i="11"/>
  <c r="G162" i="11"/>
  <c r="F38" i="19"/>
  <c r="F36" i="19"/>
  <c r="F34" i="19"/>
  <c r="F32" i="19"/>
  <c r="F29" i="19"/>
  <c r="F27" i="19"/>
  <c r="F33" i="19"/>
  <c r="F37" i="19"/>
  <c r="G593" i="19"/>
  <c r="G591" i="19"/>
  <c r="F59" i="8"/>
  <c r="F61" i="8"/>
  <c r="F79" i="8"/>
  <c r="F102" i="8"/>
  <c r="G130" i="8"/>
  <c r="G131" i="8"/>
  <c r="G132" i="8"/>
  <c r="G133" i="8"/>
  <c r="G134" i="8"/>
  <c r="G135" i="8"/>
  <c r="G156" i="8"/>
  <c r="G157" i="8"/>
  <c r="G158" i="8"/>
  <c r="G159" i="8"/>
  <c r="G160" i="8"/>
  <c r="G161" i="8"/>
  <c r="F175" i="8"/>
  <c r="F179" i="8" s="1"/>
  <c r="F178" i="8"/>
  <c r="F181" i="8"/>
  <c r="F183" i="8"/>
  <c r="F185" i="8"/>
  <c r="F200" i="8"/>
  <c r="F202" i="8"/>
  <c r="F204" i="8"/>
  <c r="F206" i="8"/>
  <c r="F207" i="8"/>
  <c r="F210" i="8"/>
  <c r="F212" i="8"/>
  <c r="F17" i="22"/>
  <c r="F18" i="19"/>
  <c r="F17" i="19"/>
  <c r="F16" i="19"/>
  <c r="F16" i="9"/>
  <c r="F18" i="9"/>
  <c r="F20" i="9"/>
  <c r="F22" i="9"/>
  <c r="F24" i="9"/>
  <c r="F26" i="9"/>
  <c r="G228" i="9"/>
  <c r="G229" i="9"/>
  <c r="G230" i="9"/>
  <c r="G231" i="9"/>
  <c r="G232" i="9"/>
  <c r="G250" i="9"/>
  <c r="G251" i="9"/>
  <c r="G253" i="9"/>
  <c r="G455" i="9"/>
  <c r="G457" i="9"/>
  <c r="G476" i="9"/>
  <c r="G478" i="9"/>
  <c r="F40" i="10"/>
  <c r="G159" i="11"/>
  <c r="G161" i="11"/>
  <c r="G180" i="11"/>
  <c r="G182" i="11"/>
  <c r="G16" i="19"/>
  <c r="G18" i="19"/>
  <c r="F28" i="19"/>
  <c r="F31" i="19"/>
  <c r="F35" i="19"/>
  <c r="F39" i="19"/>
  <c r="G592" i="19"/>
  <c r="F454" i="9"/>
  <c r="F455" i="9"/>
  <c r="F456" i="9"/>
  <c r="F457" i="9"/>
  <c r="F458" i="9"/>
  <c r="F476" i="9"/>
  <c r="F477" i="9"/>
  <c r="F478" i="9"/>
  <c r="F479" i="9"/>
  <c r="F480" i="9"/>
  <c r="F153" i="10"/>
  <c r="F155" i="10"/>
  <c r="F157" i="10"/>
  <c r="F158" i="11"/>
  <c r="F159" i="11"/>
  <c r="F160" i="11"/>
  <c r="F161" i="11"/>
  <c r="F162" i="11"/>
  <c r="F180" i="11"/>
  <c r="F181" i="11"/>
  <c r="F182" i="11"/>
  <c r="F183" i="11"/>
  <c r="F184" i="11"/>
  <c r="F208" i="8" l="1"/>
  <c r="G19" i="19"/>
  <c r="F19" i="19"/>
  <c r="G595" i="19"/>
  <c r="F30" i="19"/>
  <c r="F42" i="10"/>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<sst xmlns="http://schemas.openxmlformats.org/spreadsheetml/2006/main" count="3762" uniqueCount="2721">
  <si>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</si>
  <si>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</si>
  <si>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</si>
  <si>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</si>
  <si>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</si>
  <si>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</si>
  <si>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</si>
  <si>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</si>
  <si>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</si>
  <si>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</si>
  <si>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</si>
  <si>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</si>
  <si>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</si>
  <si>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</si>
  <si>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</si>
  <si>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</si>
  <si>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</si>
  <si>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</si>
  <si>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</si>
  <si>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</si>
  <si>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</si>
  <si>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</si>
  <si>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</si>
  <si>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</si>
  <si>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</si>
  <si>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</si>
  <si>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</si>
  <si>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</si>
  <si>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</si>
  <si>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</si>
  <si>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</si>
  <si>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</si>
  <si>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</si>
  <si>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</si>
  <si>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</si>
  <si>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</si>
  <si>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</si>
  <si>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</si>
  <si>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</si>
  <si>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</si>
  <si>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</si>
  <si>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</si>
  <si>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</si>
  <si>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</si>
  <si>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</si>
  <si>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</si>
  <si>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</si>
  <si>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</si>
  <si>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</si>
  <si>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</si>
  <si>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</si>
  <si>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</si>
  <si>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</si>
  <si>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</si>
  <si>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</si>
  <si>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</si>
  <si>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</si>
  <si>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</si>
  <si>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</si>
  <si>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</si>
  <si>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</si>
  <si>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</si>
  <si>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</si>
  <si>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</si>
  <si>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</si>
  <si>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</si>
  <si>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</si>
  <si>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</si>
  <si>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</si>
  <si>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</si>
  <si>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</si>
  <si>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</si>
  <si>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</si>
  <si>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</si>
  <si>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</si>
  <si>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</si>
  <si>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</si>
  <si>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</si>
  <si>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</si>
  <si>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</si>
  <si>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</si>
  <si>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</si>
  <si>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</si>
  <si>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</si>
  <si>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</si>
  <si>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</si>
  <si>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</si>
  <si>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</si>
  <si>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</si>
  <si>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</si>
  <si>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</si>
  <si>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</si>
  <si>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</si>
  <si>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</si>
  <si>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</si>
  <si>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</si>
  <si>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</si>
  <si>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</si>
  <si>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</si>
  <si>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</si>
  <si>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</si>
  <si>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</si>
  <si>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</si>
  <si>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</si>
  <si>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</si>
  <si>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</si>
  <si>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</si>
  <si>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</si>
  <si>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</si>
  <si>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</si>
  <si>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</si>
  <si>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</si>
  <si>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</si>
  <si>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</si>
  <si>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</si>
  <si>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</si>
  <si>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</si>
  <si>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</si>
  <si>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</si>
  <si>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</si>
  <si>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</si>
  <si>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</si>
  <si>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</si>
  <si>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</si>
  <si>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</si>
  <si>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</si>
  <si>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</si>
  <si>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</si>
  <si>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</si>
  <si>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</si>
  <si>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</si>
  <si>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</si>
  <si>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</si>
  <si>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</si>
  <si>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</si>
  <si>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</si>
  <si>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</si>
  <si>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</si>
  <si>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</si>
  <si>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</si>
  <si>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</si>
  <si>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</si>
  <si>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</si>
  <si>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</si>
  <si>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</si>
  <si>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</si>
  <si>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</si>
  <si>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</si>
  <si>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</si>
  <si>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</si>
  <si>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</si>
  <si>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</si>
  <si>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</si>
  <si>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</si>
  <si>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</si>
  <si>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</si>
  <si>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</si>
  <si>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</si>
  <si>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</si>
  <si>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</si>
  <si>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</si>
  <si>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</si>
  <si>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</si>
  <si>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</si>
  <si>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</si>
  <si>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</si>
  <si>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</si>
  <si>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</si>
  <si>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</si>
  <si>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</si>
  <si>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</si>
  <si>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</si>
  <si>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</si>
  <si>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</si>
  <si>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</si>
  <si>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</si>
  <si>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</si>
  <si>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</si>
  <si>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</si>
  <si>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</si>
  <si>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</si>
  <si>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</si>
  <si>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</si>
  <si>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</si>
  <si>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</si>
  <si>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</si>
  <si>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</si>
  <si>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</si>
  <si>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</si>
  <si>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</si>
  <si>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</si>
  <si>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</si>
  <si>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</si>
  <si>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</si>
  <si>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</si>
  <si>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</si>
  <si>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</si>
  <si>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</si>
  <si>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</si>
  <si>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</si>
  <si>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</si>
  <si>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</si>
  <si>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</si>
  <si>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</si>
  <si>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</si>
  <si>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</si>
  <si>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</si>
  <si>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</si>
  <si>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</si>
  <si>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</si>
  <si>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</si>
  <si>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</si>
  <si>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</si>
  <si>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</si>
  <si>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</si>
  <si>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</si>
  <si>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</si>
  <si>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</si>
  <si>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</si>
  <si>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</si>
  <si>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</si>
  <si>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</si>
  <si>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</si>
  <si>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</si>
  <si>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</si>
  <si>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</si>
  <si>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</si>
  <si>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</si>
  <si>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</si>
  <si>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</si>
  <si>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</si>
  <si>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</si>
  <si>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</si>
  <si>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</si>
  <si>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</si>
  <si>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</si>
  <si>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</si>
  <si>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</si>
  <si>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</si>
  <si>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</si>
  <si>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</si>
  <si>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</si>
  <si>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</si>
  <si>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</si>
  <si>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</si>
  <si>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</si>
  <si>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</si>
  <si>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</si>
  <si>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</si>
  <si>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</si>
  <si>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</si>
  <si>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</si>
  <si>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</si>
  <si>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</si>
  <si>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</si>
  <si>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</si>
  <si>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</si>
  <si>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</si>
  <si>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</si>
  <si>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</si>
  <si>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</si>
  <si>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</si>
  <si>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</si>
  <si>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</si>
  <si>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</si>
  <si>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</si>
  <si>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</si>
  <si>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</si>
  <si>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</si>
  <si>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</si>
  <si>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</si>
  <si>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</si>
  <si>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</si>
  <si>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</si>
  <si>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</si>
  <si>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</si>
  <si>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</si>
  <si>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</si>
  <si>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</si>
  <si>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</si>
  <si>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</si>
  <si>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</si>
  <si>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</si>
  <si>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</si>
  <si>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</si>
  <si>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</si>
  <si>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</si>
  <si>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</si>
  <si>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</si>
  <si>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</si>
  <si>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</si>
  <si>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</si>
  <si>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</si>
  <si>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</si>
  <si>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</si>
  <si>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</si>
  <si>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</si>
  <si>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</si>
  <si>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</si>
  <si>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</si>
  <si>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</si>
  <si>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</si>
  <si>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</si>
  <si>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</si>
  <si>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</si>
  <si>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</si>
  <si>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</si>
  <si>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</si>
  <si>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</si>
  <si>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</si>
  <si>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</si>
  <si>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</si>
  <si>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</si>
  <si>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</si>
  <si>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</si>
  <si>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</si>
  <si>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</si>
  <si>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</si>
  <si>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</si>
  <si>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</si>
  <si>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</si>
  <si>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</si>
  <si>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</si>
  <si>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</si>
  <si>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</si>
  <si>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</si>
  <si>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</si>
  <si>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</si>
  <si>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</si>
  <si>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</si>
  <si>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</si>
  <si>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</si>
  <si>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</si>
  <si>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</si>
  <si>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</si>
  <si>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</si>
  <si>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</si>
  <si>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</si>
  <si>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</si>
  <si>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</si>
  <si>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</si>
  <si>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</si>
  <si>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</si>
  <si>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</si>
  <si>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</si>
  <si>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</si>
  <si>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</si>
  <si>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</si>
  <si>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</si>
  <si>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</si>
  <si>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</si>
  <si>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</si>
  <si>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</si>
  <si>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</si>
  <si>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</si>
  <si>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</si>
  <si>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</si>
  <si>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</si>
  <si>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</si>
  <si>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</si>
  <si>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</si>
  <si>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</si>
  <si>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</si>
  <si>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</si>
  <si>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</si>
  <si>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</si>
  <si>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</si>
  <si>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</si>
  <si>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</si>
  <si>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</si>
  <si>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</si>
  <si>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</si>
  <si>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</si>
  <si>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</si>
  <si>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</si>
  <si>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</si>
  <si>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</si>
  <si>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</si>
  <si>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</si>
  <si>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</si>
  <si>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</si>
  <si>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</si>
  <si>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</si>
  <si>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</si>
  <si>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</si>
  <si>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</si>
  <si>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</si>
  <si>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</si>
  <si>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</si>
  <si>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</si>
  <si>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</si>
  <si>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</si>
  <si>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</si>
  <si>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</si>
  <si>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</si>
  <si>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</si>
  <si>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</si>
  <si>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</si>
  <si>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</si>
  <si>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</si>
  <si>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</si>
  <si>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</si>
  <si>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</si>
  <si>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</si>
  <si>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</si>
  <si>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</si>
  <si>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</si>
  <si>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</si>
  <si>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</si>
  <si>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</si>
  <si>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</si>
  <si>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</si>
  <si>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</si>
  <si>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</si>
  <si>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</si>
  <si>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</si>
  <si>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</si>
  <si>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</si>
  <si>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</si>
  <si>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</si>
  <si>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</si>
  <si>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</si>
  <si>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</si>
  <si>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</si>
  <si>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</si>
  <si>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</si>
  <si>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</si>
  <si>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</si>
  <si>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</si>
  <si>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</si>
  <si>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</si>
  <si>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</si>
  <si>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</si>
  <si>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</si>
  <si>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</si>
  <si>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</si>
  <si>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</si>
  <si>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</si>
  <si>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</si>
  <si>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</si>
  <si>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</si>
  <si>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</si>
  <si>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</si>
  <si>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</si>
  <si>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</si>
  <si>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</si>
  <si>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</si>
  <si>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</si>
  <si>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</si>
  <si>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</si>
  <si>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</si>
  <si>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</si>
  <si>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</si>
  <si>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</si>
  <si>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</si>
  <si>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</si>
  <si>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</si>
  <si>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</si>
  <si>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</si>
  <si>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</si>
  <si>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</si>
  <si>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</si>
  <si>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</si>
  <si>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</si>
  <si>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</si>
  <si>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</si>
  <si>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</si>
  <si>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</si>
  <si>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</si>
  <si>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</si>
  <si>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</si>
  <si>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</si>
  <si>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</si>
  <si>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</si>
  <si>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</si>
  <si>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</si>
  <si>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</si>
  <si>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</si>
  <si>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</si>
  <si>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</si>
  <si>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</si>
  <si>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</si>
  <si>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</si>
  <si>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</si>
  <si>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</si>
  <si>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</si>
  <si>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</si>
  <si>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</si>
  <si>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</si>
  <si>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</si>
  <si>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</si>
  <si>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</si>
  <si>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</si>
  <si>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</si>
  <si>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</si>
  <si>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</si>
  <si>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</si>
  <si>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</si>
  <si>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</si>
  <si>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</si>
  <si>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</si>
  <si>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</si>
  <si>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</si>
  <si>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</si>
  <si>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</si>
  <si>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</si>
  <si>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</si>
  <si>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</si>
  <si>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</si>
  <si>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</si>
  <si>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</si>
  <si>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</si>
  <si>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</si>
  <si>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</si>
  <si>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</si>
  <si>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</si>
  <si>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</si>
  <si>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</si>
  <si>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</si>
  <si>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</si>
  <si>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</si>
  <si>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</si>
  <si>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</si>
  <si>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</si>
  <si>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</si>
  <si>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</si>
  <si>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</si>
  <si>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</si>
  <si>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</si>
  <si>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</si>
  <si>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</si>
  <si>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</si>
  <si>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</si>
  <si>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</si>
  <si>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</si>
  <si>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</si>
  <si>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</si>
  <si>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</si>
  <si>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</si>
  <si>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</si>
  <si>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</si>
  <si>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</si>
  <si>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</si>
  <si>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</si>
  <si>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</si>
  <si>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</si>
  <si>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</si>
  <si>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</si>
  <si>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</si>
  <si>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</si>
  <si>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</si>
  <si>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</si>
  <si>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</si>
  <si>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</si>
  <si>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</si>
  <si>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</si>
  <si>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</si>
  <si>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</si>
  <si>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</si>
  <si>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</si>
  <si>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</si>
  <si>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</si>
  <si>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</si>
  <si>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</si>
  <si>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</si>
  <si>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</si>
  <si>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</si>
  <si>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</si>
  <si>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</si>
  <si>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</si>
  <si>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</si>
  <si>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</si>
  <si>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</si>
  <si>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</si>
  <si>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</si>
  <si>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</si>
  <si>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</si>
  <si>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</si>
  <si>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</si>
  <si>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</si>
  <si>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</si>
  <si>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</si>
  <si>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</si>
  <si>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</si>
  <si>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</si>
  <si>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</si>
  <si>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</si>
  <si>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</si>
  <si>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</si>
  <si>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</si>
  <si>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</si>
  <si>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</si>
  <si>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</si>
  <si>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</si>
  <si>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</si>
  <si>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</si>
  <si>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</si>
  <si>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</si>
  <si>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</si>
  <si>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</si>
  <si>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</si>
  <si>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</si>
  <si>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</si>
  <si>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</si>
  <si>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</si>
  <si>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</si>
  <si>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</si>
  <si>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</si>
  <si>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</si>
  <si>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</si>
  <si>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</si>
  <si>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</si>
  <si>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</si>
  <si>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</si>
  <si>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</si>
  <si>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</si>
  <si>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</si>
  <si>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</si>
  <si>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</si>
  <si>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</si>
  <si>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</si>
  <si>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</si>
  <si>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</si>
  <si>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</si>
  <si>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</si>
  <si>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</si>
  <si>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</si>
  <si>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</si>
  <si>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</si>
  <si>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</si>
  <si>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</si>
  <si>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</si>
  <si>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</si>
  <si>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</si>
  <si>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</si>
  <si>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</si>
  <si>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</si>
  <si>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</si>
  <si>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</si>
  <si>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</si>
  <si>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</si>
  <si>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</si>
  <si>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</si>
  <si>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</si>
  <si>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</si>
  <si>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</si>
  <si>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</si>
  <si>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</si>
  <si>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</si>
  <si>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</si>
  <si>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</si>
  <si>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</si>
  <si>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</si>
  <si>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</si>
  <si>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</si>
  <si>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</si>
  <si>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</si>
  <si>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</si>
  <si>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</si>
  <si>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</si>
  <si>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</si>
  <si>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</si>
  <si>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</si>
  <si>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</si>
  <si>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</si>
  <si>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</si>
  <si>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</si>
  <si>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</si>
  <si>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</si>
  <si>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</si>
  <si>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</si>
  <si>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</si>
  <si>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</si>
  <si>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</si>
  <si>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</si>
  <si>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</si>
  <si>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</si>
  <si>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</si>
  <si>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</si>
  <si>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</si>
  <si>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</si>
  <si>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</si>
  <si>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</si>
  <si>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</si>
  <si>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</si>
  <si>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</si>
  <si>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</si>
  <si>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</si>
  <si>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</si>
  <si>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</si>
  <si>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</si>
  <si>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</si>
  <si>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</si>
  <si>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</si>
  <si>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</si>
  <si>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</si>
  <si>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</si>
  <si>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</si>
  <si>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</si>
  <si>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</si>
  <si>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</si>
  <si>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</si>
  <si>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</si>
  <si>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</si>
  <si>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</si>
  <si>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</si>
  <si>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</si>
  <si>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</si>
  <si>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</si>
  <si>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</si>
  <si>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</si>
  <si>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</si>
  <si>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</si>
  <si>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</si>
  <si>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</si>
  <si>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</si>
  <si>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</si>
  <si>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</si>
  <si>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</si>
  <si>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</si>
  <si>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</si>
  <si>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</si>
  <si>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</si>
  <si>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</si>
  <si>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</si>
  <si>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</si>
  <si>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</si>
  <si>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</si>
  <si>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</si>
  <si>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</si>
  <si>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</si>
  <si>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</si>
  <si>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</si>
  <si>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</si>
  <si>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</si>
  <si>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</si>
  <si>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</si>
  <si>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</si>
  <si>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</si>
  <si>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</si>
  <si>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</si>
  <si>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</si>
  <si>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</si>
  <si>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</si>
  <si>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</si>
  <si>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</si>
  <si>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</si>
  <si>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</si>
  <si>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</si>
  <si>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</si>
  <si>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</si>
  <si>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</si>
  <si>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</si>
  <si>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</si>
  <si>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</si>
  <si>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</si>
  <si>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</si>
  <si>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</si>
  <si>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</si>
  <si>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</si>
  <si>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</si>
  <si>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</si>
  <si>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</si>
  <si>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</si>
  <si>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</si>
  <si>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</si>
  <si>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</si>
  <si>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</si>
  <si>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</si>
  <si>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</si>
  <si>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</si>
  <si>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</si>
  <si>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</si>
  <si>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</si>
  <si>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</si>
  <si>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</si>
  <si>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</si>
  <si>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</si>
  <si>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</si>
  <si>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</si>
  <si>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</si>
  <si>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</si>
  <si>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</si>
  <si>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</si>
  <si>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</si>
  <si>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</si>
  <si>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</si>
  <si>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</si>
  <si>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</si>
  <si>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</si>
  <si>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</si>
  <si>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</si>
  <si>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</si>
  <si>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</si>
  <si>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</si>
  <si>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</si>
  <si>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</si>
  <si>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</si>
  <si>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</si>
  <si>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</si>
  <si>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</si>
  <si>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</si>
  <si>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</si>
  <si>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</si>
  <si>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</si>
  <si>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</si>
  <si>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</si>
  <si>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</si>
  <si>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</si>
  <si>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</si>
  <si>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</si>
  <si>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</si>
  <si>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</si>
  <si>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</si>
  <si>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</si>
  <si>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</si>
  <si>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</si>
  <si>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</si>
  <si>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</si>
  <si>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</si>
  <si>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</si>
  <si>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</si>
  <si>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</si>
  <si>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</si>
  <si>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</si>
  <si>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</si>
  <si>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</si>
  <si>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</si>
  <si>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</si>
  <si>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</si>
  <si>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</si>
  <si>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</si>
  <si>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</si>
  <si>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</si>
  <si>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</si>
  <si>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</si>
  <si>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</si>
  <si>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</si>
  <si>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</si>
  <si>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</si>
  <si>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</si>
  <si>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</si>
  <si>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</si>
  <si>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</si>
  <si>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</si>
  <si>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</si>
  <si>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</si>
  <si>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</si>
  <si>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</si>
  <si>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</si>
  <si>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</si>
  <si>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</si>
  <si>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</si>
  <si>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</si>
  <si>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</si>
  <si>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</si>
  <si>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</si>
  <si>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</si>
  <si>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</si>
  <si>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</si>
  <si>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</si>
  <si>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</si>
  <si>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</si>
  <si>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</si>
  <si>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</si>
  <si>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</si>
  <si>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</si>
  <si>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</si>
  <si>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</si>
  <si>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</si>
  <si>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</si>
  <si>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</si>
  <si>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</si>
  <si>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</si>
  <si>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</si>
  <si>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</si>
  <si>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</si>
  <si>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</si>
  <si>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</si>
  <si>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</si>
  <si>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</si>
  <si>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</si>
  <si>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</si>
  <si>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</si>
  <si>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</si>
  <si>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</si>
  <si>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</si>
  <si>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</si>
  <si>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</si>
  <si>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</si>
  <si>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</si>
  <si>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</si>
  <si>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</si>
  <si>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</si>
  <si>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</si>
  <si>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</si>
  <si>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</si>
  <si>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</si>
  <si>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</si>
  <si>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</si>
  <si>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</si>
  <si>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</si>
  <si>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</si>
  <si>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</si>
  <si>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</si>
  <si>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</si>
  <si>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</si>
  <si>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</si>
  <si>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</si>
  <si>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</si>
  <si>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</si>
  <si>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</si>
  <si>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</si>
  <si>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</si>
  <si>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</si>
  <si>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</si>
  <si>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</si>
  <si>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</si>
  <si>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</si>
  <si>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</si>
  <si>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</si>
  <si>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</si>
  <si>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</si>
  <si>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</si>
  <si>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</si>
  <si>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</si>
  <si>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</si>
  <si>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</si>
  <si>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</si>
  <si>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</si>
  <si>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</si>
  <si>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</si>
  <si>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</si>
  <si>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</si>
  <si>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</si>
  <si>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</si>
  <si>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</si>
  <si>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</si>
  <si>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</si>
  <si>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</si>
  <si>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</si>
  <si>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</si>
  <si>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</si>
  <si>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</si>
  <si>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</si>
  <si>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</si>
  <si>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</si>
  <si>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</si>
  <si>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</si>
  <si>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</si>
  <si>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</si>
  <si>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</si>
  <si>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</si>
  <si>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</si>
  <si>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</si>
  <si>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</si>
  <si>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</si>
  <si>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</si>
  <si>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</si>
  <si>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</si>
  <si>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</si>
  <si>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</si>
  <si>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</si>
  <si>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</si>
  <si>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</si>
  <si>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</si>
  <si>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</si>
  <si>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</si>
  <si>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</si>
  <si>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</si>
  <si>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</si>
  <si>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</si>
  <si>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</si>
  <si>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</si>
  <si>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</si>
  <si>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</si>
  <si>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</si>
  <si>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</si>
  <si>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</si>
  <si>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</si>
  <si>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</si>
  <si>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</si>
  <si>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</si>
  <si>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</si>
  <si>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</si>
  <si>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</si>
  <si>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</si>
  <si>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</si>
  <si>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</si>
  <si>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</si>
  <si>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</si>
  <si>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</si>
  <si>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</si>
  <si>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</si>
  <si>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</si>
  <si>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</si>
  <si>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</si>
  <si>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</si>
  <si>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</si>
  <si>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</si>
  <si>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</si>
  <si>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</si>
  <si>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</si>
  <si>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</si>
  <si>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</si>
  <si>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</si>
  <si>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</si>
  <si>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</si>
  <si>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</si>
  <si>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</si>
  <si>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</si>
  <si>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</si>
  <si>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</si>
  <si>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</si>
  <si>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</si>
  <si>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</si>
  <si>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</si>
  <si>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</si>
  <si>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</si>
  <si>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</si>
  <si>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</si>
  <si>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</si>
  <si>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</si>
  <si>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</si>
  <si>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</si>
  <si>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</si>
  <si>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</si>
  <si>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</si>
  <si>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</si>
  <si>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</si>
  <si>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</si>
  <si>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</si>
  <si>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</si>
  <si>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</si>
  <si>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</si>
  <si>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</si>
  <si>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</si>
  <si>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</si>
  <si>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</si>
  <si>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</si>
  <si>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</si>
  <si>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</si>
  <si>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</si>
  <si>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</si>
  <si>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</si>
  <si>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</si>
  <si>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</si>
  <si>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</si>
  <si>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</si>
  <si>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</si>
  <si>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</si>
  <si>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</si>
  <si>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</si>
  <si>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</si>
  <si>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</si>
  <si>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</si>
  <si>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</si>
  <si>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</si>
  <si>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</si>
  <si>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</si>
  <si>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</si>
  <si>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</si>
  <si>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</si>
  <si>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</si>
  <si>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</si>
  <si>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</si>
  <si>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</si>
  <si>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</si>
  <si>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</si>
  <si>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</si>
  <si>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</si>
  <si>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</si>
  <si>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</si>
  <si>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</si>
  <si>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</si>
  <si>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</si>
  <si>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</si>
  <si>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</si>
  <si>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</si>
  <si>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</si>
  <si>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</si>
  <si>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</si>
  <si>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</si>
  <si>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</si>
  <si>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</si>
  <si>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</si>
  <si>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</si>
  <si>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</si>
  <si>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</si>
  <si>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</si>
  <si>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</si>
  <si>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</si>
  <si>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</si>
  <si>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</si>
  <si>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</si>
  <si>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</si>
  <si>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</si>
  <si>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</si>
  <si>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</si>
  <si>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</si>
  <si>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</si>
  <si>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</si>
  <si>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</si>
  <si>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</si>
  <si>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</si>
  <si>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</si>
  <si>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</si>
  <si>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</si>
  <si>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</si>
  <si>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</si>
  <si>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</si>
  <si>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</si>
  <si>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</si>
  <si>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</si>
  <si>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</si>
  <si>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</si>
  <si>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</si>
  <si>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</si>
  <si>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</si>
  <si>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</si>
  <si>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</si>
  <si>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</si>
  <si>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</si>
  <si>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</si>
  <si>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</si>
  <si>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</si>
  <si>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</si>
  <si>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</si>
  <si>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</si>
  <si>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</si>
  <si>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</si>
  <si>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</si>
  <si>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</si>
  <si>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</si>
  <si>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</si>
  <si>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</si>
  <si>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</si>
  <si>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</si>
  <si>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</si>
  <si>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</si>
  <si>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</si>
  <si>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</si>
  <si>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</si>
  <si>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</si>
  <si>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</si>
  <si>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</si>
  <si>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</si>
  <si>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</si>
  <si>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</si>
  <si>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</si>
  <si>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</si>
  <si>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</si>
  <si>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</si>
  <si>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</si>
  <si>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</si>
  <si>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</si>
  <si>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</si>
  <si>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</si>
  <si>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</si>
  <si>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</si>
  <si>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</si>
  <si>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</si>
  <si>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</si>
  <si>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</si>
  <si>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</si>
  <si>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</si>
  <si>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</si>
  <si>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</si>
  <si>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</si>
  <si>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</si>
  <si>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</si>
  <si>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</si>
  <si>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</si>
  <si>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</si>
  <si>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</si>
  <si>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</si>
  <si>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</si>
  <si>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</si>
  <si>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</si>
  <si>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</si>
  <si>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</si>
  <si>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</si>
  <si>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</si>
  <si>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</si>
  <si>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</si>
  <si>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</si>
  <si>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</si>
  <si>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</si>
  <si>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</si>
  <si>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</si>
  <si>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</si>
  <si>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</si>
  <si>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</si>
  <si>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</si>
  <si>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</si>
  <si>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</si>
  <si>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</si>
  <si>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</si>
  <si>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</si>
  <si>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</si>
  <si>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</si>
  <si>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</si>
  <si>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</si>
  <si>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</si>
  <si>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</si>
  <si>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</si>
  <si>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</si>
  <si>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</si>
  <si>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</si>
  <si>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</si>
  <si>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</si>
  <si>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</si>
  <si>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</si>
  <si>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</si>
  <si>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</si>
  <si>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</si>
  <si>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</si>
  <si>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</si>
  <si>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</si>
  <si>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</si>
  <si>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</si>
  <si>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</si>
  <si>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</si>
  <si>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</si>
  <si>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</si>
  <si>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</si>
  <si>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</si>
  <si>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</si>
  <si>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</si>
  <si>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</si>
  <si>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</si>
  <si>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</si>
  <si>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</si>
  <si>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</si>
  <si>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</si>
  <si>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</si>
  <si>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</si>
  <si>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</si>
  <si>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</si>
  <si>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</si>
  <si>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</si>
  <si>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</si>
  <si>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</si>
  <si>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</si>
  <si>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</si>
  <si>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</si>
  <si>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</si>
  <si>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</si>
  <si>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</si>
  <si>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</si>
  <si>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</si>
  <si>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</si>
  <si>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</si>
  <si>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</si>
  <si>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</si>
  <si>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</si>
  <si>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</si>
  <si>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</si>
  <si>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</si>
  <si>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</si>
  <si>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</si>
  <si>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</si>
  <si>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</si>
  <si>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</si>
  <si>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</si>
  <si>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</si>
  <si>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</si>
  <si>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</si>
  <si>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</si>
  <si>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</si>
  <si>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</si>
  <si>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</si>
  <si>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</si>
  <si>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</si>
  <si>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</si>
  <si>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</si>
  <si>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</si>
  <si>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</si>
  <si>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</si>
  <si>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</si>
  <si>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</si>
  <si>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</si>
  <si>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</si>
  <si>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</si>
  <si>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</si>
  <si>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</si>
  <si>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</si>
  <si>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</si>
  <si>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</si>
  <si>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</si>
  <si>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</si>
  <si>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</si>
  <si>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</si>
  <si>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</si>
  <si>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</si>
  <si>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</si>
  <si>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</si>
  <si>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</si>
  <si>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</si>
  <si>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</si>
  <si>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</si>
  <si>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</si>
  <si>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</si>
  <si>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</si>
  <si>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</si>
  <si>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</si>
  <si>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</si>
  <si>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</si>
  <si>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</si>
  <si>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</si>
  <si>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</si>
  <si>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</si>
  <si>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</si>
  <si>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</si>
  <si>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</si>
  <si>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</si>
  <si>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</si>
  <si>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</si>
  <si>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</si>
  <si>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</si>
  <si>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</si>
  <si>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</si>
  <si>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</si>
  <si>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</si>
  <si>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</si>
  <si>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</si>
  <si>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</si>
  <si>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</si>
  <si>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</si>
  <si>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</si>
  <si>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</si>
  <si>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</si>
  <si>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</si>
  <si>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</si>
  <si>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</si>
  <si>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</si>
  <si>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</si>
  <si>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</si>
  <si>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</si>
  <si>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</si>
  <si>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</si>
  <si>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</si>
  <si>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</si>
  <si>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</si>
  <si>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</si>
  <si>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</si>
  <si>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</si>
  <si>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</si>
  <si>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</si>
  <si>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</si>
  <si>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</si>
  <si>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</si>
  <si>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</si>
  <si>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</si>
  <si>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</si>
  <si>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</si>
  <si>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</si>
  <si>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</si>
  <si>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</si>
  <si>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</si>
  <si>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</si>
  <si>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</si>
  <si>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</si>
  <si>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</si>
  <si>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</si>
  <si>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</si>
  <si>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</si>
  <si>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</si>
  <si>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</si>
  <si>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</si>
  <si>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</si>
  <si>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</si>
  <si>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</si>
  <si>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</si>
  <si>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</si>
  <si>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</si>
  <si>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</si>
  <si>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</si>
  <si>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</si>
  <si>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</si>
  <si>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</si>
  <si>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</si>
  <si>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</si>
  <si>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</si>
  <si>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</si>
  <si>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</si>
  <si>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</si>
  <si>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</si>
  <si>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</si>
  <si>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</si>
  <si>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</si>
  <si>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</si>
  <si>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</si>
  <si>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</si>
  <si>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</si>
  <si>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</si>
  <si>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</si>
  <si>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</si>
  <si>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</si>
  <si>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</si>
  <si>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</si>
  <si>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</si>
  <si>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</si>
  <si>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</si>
  <si>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</si>
  <si>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</si>
  <si>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</si>
  <si>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</si>
  <si>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</si>
  <si>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</si>
  <si>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</si>
  <si>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</si>
  <si>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</si>
  <si>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</si>
  <si>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</si>
  <si>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</si>
  <si>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</si>
  <si>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</si>
  <si>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</si>
  <si>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</si>
  <si>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</si>
  <si>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</si>
  <si>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</si>
  <si>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</si>
  <si>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</si>
  <si>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</si>
  <si>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</si>
  <si>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</si>
  <si>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</si>
  <si>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</si>
  <si>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</si>
  <si>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</si>
  <si>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</si>
  <si>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</si>
  <si>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</si>
  <si>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</si>
  <si>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</si>
  <si>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</si>
  <si>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</si>
  <si>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</si>
  <si>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</si>
  <si>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</si>
  <si>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</si>
  <si>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</si>
  <si>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</si>
  <si>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</si>
  <si>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</si>
  <si>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</si>
  <si>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</si>
  <si>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</si>
  <si>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</si>
  <si>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</si>
  <si>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</si>
  <si>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</si>
  <si>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</si>
  <si>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</si>
  <si>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</si>
  <si>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</si>
  <si>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</si>
  <si>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</si>
  <si>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</si>
  <si>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</si>
  <si>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</si>
  <si>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</si>
  <si>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</si>
  <si>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</si>
  <si>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</si>
  <si>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</si>
  <si>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</si>
  <si>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</si>
  <si>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</si>
  <si>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</si>
  <si>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</si>
  <si>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</si>
  <si>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</si>
  <si>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</si>
  <si>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</si>
  <si>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</si>
  <si>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</si>
  <si>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</si>
  <si>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</si>
  <si>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</si>
  <si>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</si>
  <si>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</si>
  <si>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</si>
  <si>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</si>
  <si>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</si>
  <si>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</si>
  <si>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</si>
  <si>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</si>
  <si>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</si>
  <si>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</si>
  <si>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</si>
  <si>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</si>
  <si>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</si>
  <si>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</si>
  <si>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</si>
  <si>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</si>
  <si>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</si>
  <si>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</si>
  <si>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</si>
  <si>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</si>
  <si>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</si>
  <si>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</si>
  <si>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</si>
  <si>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</si>
  <si>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</si>
  <si>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</si>
  <si>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</si>
  <si>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</si>
  <si>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</si>
  <si>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</si>
  <si>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</si>
  <si>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</si>
  <si>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</si>
  <si>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</si>
  <si>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</si>
  <si>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</si>
  <si>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</si>
  <si>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</si>
  <si>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</si>
  <si>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</si>
  <si>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</si>
  <si>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</si>
  <si>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</si>
  <si>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</si>
  <si>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</si>
  <si>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</si>
  <si>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</si>
  <si>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</si>
  <si>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</si>
  <si>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</si>
  <si>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</si>
  <si>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</si>
  <si>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</si>
  <si>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</si>
  <si>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</si>
  <si>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</si>
  <si>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</si>
  <si>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</si>
  <si>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</si>
  <si>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</si>
  <si>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</si>
  <si>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</si>
  <si>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</si>
  <si>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</si>
  <si>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</si>
  <si>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</si>
  <si>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</si>
  <si>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</si>
  <si>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</si>
  <si>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</si>
  <si>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</si>
  <si>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</si>
  <si>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</si>
  <si>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</si>
  <si>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</si>
  <si>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</si>
  <si>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</si>
  <si>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</si>
  <si>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</si>
  <si>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</si>
  <si>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</si>
  <si>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</si>
  <si>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</si>
  <si>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</si>
  <si>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</si>
  <si>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</si>
  <si>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</si>
  <si>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</si>
  <si>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</si>
  <si>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</si>
  <si>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</si>
  <si>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</si>
  <si>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</si>
  <si>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</si>
  <si>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</si>
  <si>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</si>
  <si>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</si>
  <si>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</si>
  <si>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</si>
  <si>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</si>
  <si>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</si>
  <si>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</si>
  <si>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</si>
  <si>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</si>
  <si>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</si>
  <si>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</si>
  <si>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</si>
  <si>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</si>
  <si>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</si>
  <si>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</si>
  <si>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</si>
  <si>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</si>
  <si>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</si>
  <si>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</si>
  <si>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</si>
  <si>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</si>
  <si>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</si>
  <si>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</si>
  <si>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</si>
  <si>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</si>
  <si>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</si>
  <si>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</si>
  <si>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</si>
  <si>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</si>
  <si>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</si>
  <si>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</si>
  <si>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</si>
  <si>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</si>
  <si>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</si>
  <si>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</si>
  <si>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</si>
  <si>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</si>
  <si>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</si>
  <si>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</si>
  <si>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</si>
  <si>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</si>
  <si>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</si>
  <si>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</si>
  <si>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</si>
  <si>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</si>
  <si>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</si>
  <si>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</si>
  <si>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</si>
  <si>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</si>
  <si>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</si>
  <si>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</si>
  <si>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</si>
  <si>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</si>
  <si>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</si>
  <si>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</si>
  <si>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</si>
  <si>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</si>
  <si>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</si>
  <si>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</si>
  <si>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</si>
  <si>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</si>
  <si>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</si>
  <si>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</si>
  <si>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</si>
  <si>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</si>
  <si>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</si>
  <si>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</si>
  <si>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</si>
  <si>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</si>
  <si>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</si>
  <si>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</si>
  <si>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</si>
  <si>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</si>
  <si>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</si>
  <si>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</si>
  <si>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</si>
  <si>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</si>
  <si>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</si>
  <si>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</si>
  <si>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</si>
  <si>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</si>
  <si>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</si>
  <si>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</si>
  <si>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</si>
  <si>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</si>
  <si>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</si>
  <si>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</si>
  <si>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</si>
  <si>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</si>
  <si>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</si>
  <si>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</si>
  <si>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</si>
  <si>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</si>
  <si>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</si>
  <si>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</si>
  <si>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</si>
  <si>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</si>
  <si>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</si>
  <si>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</si>
  <si>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</si>
  <si>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</si>
  <si>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</si>
  <si>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</si>
  <si>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</si>
  <si>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</si>
  <si>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</si>
  <si>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</si>
  <si>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</si>
  <si>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</si>
  <si>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</si>
  <si>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</si>
  <si>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</si>
  <si>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</si>
  <si>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</si>
  <si>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</si>
  <si>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</si>
  <si>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</si>
  <si>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</si>
  <si>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</si>
  <si>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</si>
  <si>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</si>
  <si>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</si>
  <si>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</si>
  <si>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</si>
  <si>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</si>
  <si>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</si>
  <si>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</si>
  <si>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</si>
  <si>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</si>
  <si>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</si>
  <si>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</si>
  <si>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</si>
  <si>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</si>
  <si>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</si>
  <si>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</si>
  <si>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</si>
  <si>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</si>
  <si>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</si>
  <si>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</si>
  <si>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</si>
  <si>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</si>
  <si>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</si>
  <si>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</si>
  <si>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</si>
  <si>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</si>
  <si>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</si>
  <si>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</si>
  <si>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</si>
  <si>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</si>
  <si>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</si>
  <si>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</si>
  <si>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</si>
  <si>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</si>
  <si>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</si>
  <si>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</si>
  <si>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</si>
  <si>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</si>
  <si>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</si>
  <si>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</si>
  <si>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</si>
  <si>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</si>
  <si>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</si>
  <si>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</si>
  <si>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</si>
  <si>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</si>
  <si>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</si>
  <si>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</si>
  <si>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</si>
  <si>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</si>
  <si>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</si>
  <si>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</si>
  <si>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</si>
  <si>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</si>
  <si>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</si>
  <si>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</si>
  <si>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</si>
  <si>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</si>
  <si>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</si>
  <si>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</si>
  <si>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</si>
  <si>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</si>
  <si>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</si>
  <si>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</si>
  <si>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</si>
  <si>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</si>
  <si>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</si>
  <si>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</si>
  <si>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</si>
  <si>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</si>
  <si>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</si>
  <si>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</si>
  <si>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</si>
  <si>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</si>
  <si>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</si>
  <si>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</si>
  <si>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</si>
  <si>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</si>
  <si>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</si>
  <si>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</si>
  <si>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</si>
  <si>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</si>
  <si>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</si>
  <si>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</si>
  <si>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</si>
  <si>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</si>
  <si>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</si>
  <si>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</si>
  <si>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</si>
  <si>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</si>
  <si>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</si>
  <si>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</si>
  <si>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</si>
  <si>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</si>
  <si>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</si>
  <si>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</si>
  <si>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</si>
  <si>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</si>
  <si>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</si>
  <si>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</si>
  <si>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</si>
  <si>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</si>
  <si>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</si>
  <si>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</si>
  <si>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</si>
  <si>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</si>
  <si>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</si>
  <si>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</si>
  <si>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</si>
  <si>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</si>
  <si>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</si>
  <si>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</si>
  <si>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</si>
  <si>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</si>
  <si>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</si>
  <si>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</si>
  <si>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</si>
  <si>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</si>
  <si>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</si>
  <si>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</si>
  <si>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</si>
  <si>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</si>
  <si>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</si>
  <si>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</si>
  <si>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</si>
  <si>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</si>
  <si>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</si>
  <si>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</si>
  <si>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</si>
  <si>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</si>
  <si>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</si>
  <si>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</si>
  <si>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</si>
  <si>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</si>
  <si>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</si>
  <si>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</si>
  <si>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</si>
  <si>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</si>
  <si>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</si>
  <si>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</si>
  <si>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</si>
  <si>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</si>
  <si>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</si>
  <si>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</si>
  <si>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</si>
  <si>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</si>
  <si>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</si>
  <si>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</si>
  <si>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</si>
  <si>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</si>
  <si>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</si>
  <si>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</si>
  <si>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</si>
  <si>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</si>
  <si>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</si>
  <si>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</si>
  <si>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</si>
  <si>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</si>
  <si>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</si>
  <si>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</si>
  <si>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</si>
  <si>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</si>
  <si>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</si>
  <si>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</si>
  <si>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</si>
  <si>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</si>
  <si>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</si>
  <si>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</si>
  <si>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</si>
  <si>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</si>
  <si>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</si>
  <si>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</si>
  <si>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</si>
  <si>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</si>
  <si>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</si>
  <si>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</si>
  <si>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</si>
  <si>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</si>
  <si>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</si>
  <si>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</si>
  <si>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</si>
  <si>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</si>
  <si>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</si>
  <si>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</si>
  <si>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</si>
  <si>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</si>
  <si>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</si>
  <si>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</si>
  <si>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</si>
  <si>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</si>
  <si>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</si>
  <si>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</si>
  <si>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</si>
  <si>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</si>
  <si>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</si>
  <si>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</si>
  <si>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</si>
  <si>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</si>
  <si>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</si>
  <si>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</si>
  <si>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</si>
  <si>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</si>
  <si>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</si>
  <si>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</si>
  <si>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</si>
  <si>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</si>
  <si>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</si>
  <si>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</si>
  <si>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</si>
  <si>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</si>
  <si>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</si>
  <si>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</si>
  <si>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</si>
  <si>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</si>
  <si>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</si>
  <si>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</si>
  <si>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</si>
  <si>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</si>
  <si>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</si>
  <si>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</si>
  <si>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</si>
  <si>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</si>
  <si>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</si>
  <si>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</si>
  <si>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</si>
  <si>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</si>
  <si>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</si>
  <si>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</si>
  <si>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</si>
  <si>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</si>
  <si>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</si>
  <si>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</si>
  <si>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</si>
  <si>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</si>
  <si>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</si>
  <si>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</si>
  <si>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</si>
  <si>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</si>
  <si>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</si>
  <si>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</si>
  <si>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</si>
  <si>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</si>
  <si>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</si>
  <si>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</si>
  <si>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</si>
  <si>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</si>
  <si>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</si>
  <si>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</si>
  <si>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</si>
  <si>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</si>
  <si>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</si>
  <si>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</si>
  <si>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</si>
  <si>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</si>
  <si>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</si>
  <si>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</si>
  <si>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</si>
  <si>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</si>
  <si>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</si>
  <si>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</si>
  <si>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</si>
  <si>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</si>
  <si>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</si>
  <si>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</si>
  <si>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</si>
  <si>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</si>
  <si>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</si>
  <si>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</si>
  <si>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</si>
  <si>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</si>
  <si>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</si>
  <si>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</si>
  <si>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</si>
  <si>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</si>
  <si>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</si>
  <si>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</si>
  <si>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</si>
  <si>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</si>
  <si>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</si>
  <si>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</si>
  <si>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</si>
  <si>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</si>
  <si>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</si>
  <si>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</si>
  <si>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</si>
  <si>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</si>
  <si>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</si>
  <si>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</si>
  <si>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</si>
  <si>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</si>
  <si>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</si>
  <si>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</si>
  <si>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</si>
  <si>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</si>
  <si>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</si>
  <si>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</si>
  <si>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</si>
  <si>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</si>
  <si>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</si>
  <si>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</si>
  <si>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</si>
  <si>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</si>
  <si>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</si>
  <si>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</si>
  <si>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</si>
  <si>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</si>
  <si>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</si>
  <si>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</si>
  <si>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</si>
  <si>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</si>
  <si>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</si>
  <si>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</si>
  <si>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</si>
  <si>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</si>
  <si>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</si>
  <si>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</si>
  <si>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</si>
  <si>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</si>
  <si>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</si>
  <si>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</si>
  <si>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</si>
  <si>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</si>
  <si>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</si>
  <si>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</si>
  <si>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</si>
  <si>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</si>
  <si>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</si>
  <si>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</si>
  <si>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</si>
  <si>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</si>
  <si>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</si>
  <si>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</si>
  <si>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</si>
  <si>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</si>
  <si>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</si>
  <si>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</si>
  <si>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</si>
  <si>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</si>
  <si>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</si>
  <si>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</si>
  <si>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</si>
  <si>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</si>
  <si>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</si>
  <si>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</si>
  <si>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</si>
  <si>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</si>
  <si>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</si>
  <si>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</si>
  <si>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</si>
  <si>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</si>
  <si>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</si>
  <si>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</si>
  <si>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</si>
  <si>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</si>
  <si>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</si>
  <si>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</si>
  <si>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</si>
  <si>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</si>
  <si>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</si>
  <si>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</si>
  <si>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</si>
  <si>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</si>
  <si>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</si>
  <si>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</si>
  <si>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</si>
  <si>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</si>
  <si>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</si>
  <si>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</si>
  <si>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</si>
  <si>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</si>
  <si>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</si>
  <si>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</si>
  <si>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</si>
  <si>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</si>
  <si>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</si>
  <si>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</si>
  <si>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</si>
  <si>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</si>
  <si>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</si>
  <si>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</si>
  <si>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</si>
  <si>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</si>
  <si>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</si>
  <si>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</si>
  <si>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</si>
  <si>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</si>
  <si>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</si>
  <si>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</si>
  <si>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</si>
  <si>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</si>
  <si>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</si>
  <si>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</si>
  <si>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</si>
  <si>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</si>
  <si>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</si>
  <si>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</si>
  <si>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</si>
  <si>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</si>
  <si>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</si>
  <si>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</si>
  <si>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</si>
  <si>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</si>
  <si>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</si>
  <si>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</si>
  <si>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</si>
  <si>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</si>
  <si>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</si>
  <si>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</si>
  <si>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</si>
  <si>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</si>
  <si>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</si>
  <si>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</si>
  <si>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</si>
  <si>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</si>
  <si>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</si>
  <si>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</si>
  <si>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</si>
  <si>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</si>
  <si>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</si>
  <si>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</si>
  <si>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</si>
  <si>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</si>
  <si>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</si>
  <si>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</si>
  <si>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</si>
  <si>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</si>
  <si>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</si>
  <si>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</si>
  <si>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</si>
  <si>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</si>
  <si>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</si>
  <si>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</si>
  <si>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</si>
  <si>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</si>
  <si>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</si>
  <si>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</si>
  <si>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</si>
  <si>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</si>
  <si>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</si>
  <si>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</si>
  <si>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</si>
  <si>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</si>
  <si>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</si>
  <si>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</si>
  <si>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</si>
  <si>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</si>
  <si>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</si>
  <si>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</si>
  <si>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</si>
  <si>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</si>
  <si>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</si>
  <si>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</si>
  <si>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</si>
  <si>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</si>
  <si>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</si>
  <si>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</si>
  <si>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</si>
  <si>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</si>
  <si>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</si>
  <si>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</si>
  <si>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</si>
  <si>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</si>
  <si>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</si>
  <si>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</si>
  <si>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</si>
  <si>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</si>
  <si>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</si>
  <si>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</si>
  <si>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</si>
  <si>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</si>
  <si>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</si>
  <si>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</si>
  <si>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</si>
  <si>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</si>
  <si>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</si>
  <si>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</si>
  <si>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</si>
  <si>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</si>
  <si>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</si>
  <si>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</si>
  <si>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</si>
  <si>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</si>
  <si>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</si>
  <si>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</si>
  <si>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</si>
  <si>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</si>
  <si>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</si>
  <si>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</si>
  <si>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</si>
  <si>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</si>
  <si>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</si>
  <si>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</si>
  <si>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</si>
  <si>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</si>
  <si>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</si>
  <si>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</si>
  <si>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</si>
  <si>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</si>
  <si>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</si>
  <si>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</si>
  <si>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</si>
  <si>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</si>
  <si>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</si>
  <si>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</si>
  <si>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</si>
  <si>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</si>
  <si>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</si>
  <si>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</si>
  <si>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</si>
  <si>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</si>
  <si>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</si>
  <si>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</si>
  <si>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</si>
  <si>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</si>
  <si>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</si>
  <si>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</si>
  <si>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</si>
  <si>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</si>
  <si>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</si>
  <si>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</si>
  <si>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</si>
  <si>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</si>
  <si>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</si>
  <si>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</si>
  <si>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</si>
  <si>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</si>
  <si>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</si>
  <si>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</si>
  <si>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</si>
  <si>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</si>
  <si>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</si>
  <si>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</si>
  <si>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</si>
  <si>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</si>
  <si>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</si>
  <si>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</si>
  <si>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</si>
  <si>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</si>
  <si>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</si>
  <si>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</si>
  <si>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</si>
  <si>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</si>
  <si>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</si>
  <si>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</si>
  <si>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</si>
  <si>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</si>
  <si>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</si>
  <si>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</si>
  <si>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</si>
  <si>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</si>
  <si>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</si>
  <si>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</si>
  <si>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</si>
  <si>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</si>
  <si>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</si>
  <si>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</si>
  <si>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</si>
  <si>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</si>
  <si>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</si>
  <si>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</si>
  <si>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</si>
  <si>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</si>
  <si>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</si>
  <si>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</si>
  <si>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</si>
  <si>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</si>
  <si>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</si>
  <si>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</si>
  <si>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</si>
  <si>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</si>
  <si>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</si>
  <si>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</si>
  <si>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</si>
  <si>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</si>
  <si>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</si>
  <si>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</si>
  <si>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</si>
  <si>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</si>
  <si>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</si>
  <si>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</si>
  <si>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</si>
  <si>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</si>
  <si>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</si>
  <si>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</si>
  <si>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</si>
  <si>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</si>
  <si>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</si>
  <si>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</si>
  <si>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</si>
  <si>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</si>
  <si>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</si>
  <si>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</si>
  <si>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</si>
  <si>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</si>
  <si>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</si>
  <si>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</si>
  <si>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</si>
  <si>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</si>
  <si>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</si>
  <si>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</si>
  <si>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</si>
  <si>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</si>
  <si>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</si>
  <si>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</si>
  <si>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</si>
  <si>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</si>
  <si>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</si>
  <si>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</si>
  <si>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</si>
  <si>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</si>
  <si>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</si>
  <si>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</si>
  <si>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</si>
  <si>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</si>
  <si>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</si>
  <si>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</si>
  <si>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</si>
  <si>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</si>
  <si>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</si>
  <si>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</si>
  <si>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</si>
  <si>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</si>
  <si>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</si>
  <si>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</si>
  <si>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</si>
  <si>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</si>
  <si>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</si>
  <si>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</si>
  <si>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</si>
  <si>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</si>
  <si>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</si>
  <si>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</si>
  <si>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</si>
  <si>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</si>
  <si>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</si>
  <si>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</si>
  <si>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</si>
  <si>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</si>
  <si>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</si>
  <si>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</si>
  <si>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</si>
  <si>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</si>
  <si>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</si>
  <si>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</si>
  <si>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</si>
  <si>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</si>
  <si>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</si>
  <si>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</si>
  <si>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</si>
  <si>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</si>
  <si>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</si>
  <si>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</si>
  <si>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</si>
  <si>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</si>
  <si>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</si>
  <si>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</si>
  <si>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</si>
  <si>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</si>
  <si>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</si>
  <si>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</si>
  <si>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</si>
  <si>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</si>
  <si>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</si>
  <si>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</si>
  <si>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</si>
  <si>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</si>
  <si>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</si>
  <si>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</si>
  <si>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</si>
  <si>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</si>
  <si>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</si>
  <si>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</si>
  <si>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</si>
  <si>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</si>
  <si>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</si>
  <si>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</si>
  <si>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</si>
  <si>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</si>
  <si>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</si>
  <si>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</si>
  <si>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</si>
  <si>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</si>
  <si>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</si>
  <si>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</si>
  <si>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</si>
  <si>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</si>
  <si>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</si>
  <si>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</si>
  <si>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</si>
  <si>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</si>
  <si>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</si>
  <si>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</si>
  <si>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</si>
  <si>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</si>
  <si>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</si>
  <si>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</si>
  <si>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</si>
  <si>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</si>
  <si>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</si>
  <si>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</si>
  <si>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</si>
  <si>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</si>
  <si>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</si>
  <si>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</si>
  <si>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</si>
  <si>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</si>
  <si>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</si>
  <si>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</si>
  <si>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</si>
  <si>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</si>
  <si>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</si>
  <si>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</si>
  <si>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</si>
  <si>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</si>
  <si>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</si>
  <si>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</si>
  <si>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</si>
  <si>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</si>
  <si>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</si>
  <si>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</si>
  <si>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</si>
  <si>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</si>
  <si>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</si>
  <si>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</si>
  <si>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</si>
  <si>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</si>
  <si>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</si>
  <si>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</si>
  <si>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</si>
  <si>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</si>
  <si>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</si>
  <si>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</si>
  <si>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</si>
  <si>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</si>
  <si>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</si>
  <si>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</si>
  <si>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</si>
  <si>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</si>
  <si>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</si>
  <si>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</si>
  <si>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</si>
  <si>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</si>
  <si>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</si>
  <si>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</si>
  <si>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</si>
  <si>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</si>
  <si>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</si>
  <si>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</si>
  <si>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</si>
  <si>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</si>
  <si>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</si>
  <si>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</si>
  <si>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</si>
  <si>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</si>
  <si>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</si>
  <si>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</si>
  <si>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</si>
  <si>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</si>
  <si>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</si>
  <si>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</si>
  <si>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</si>
  <si>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</si>
  <si>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</si>
  <si>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</si>
  <si>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</si>
  <si>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</si>
  <si>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</si>
  <si>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</si>
  <si>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</si>
  <si>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</si>
  <si>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</si>
  <si>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</si>
  <si>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</si>
  <si>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</si>
  <si>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</si>
  <si>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</si>
  <si>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</si>
  <si>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</si>
  <si>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</si>
  <si>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</si>
  <si>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</si>
  <si>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</si>
  <si>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</si>
  <si>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</si>
  <si>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</si>
  <si>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</si>
  <si>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</si>
  <si>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</si>
  <si>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</si>
  <si>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</si>
  <si>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</si>
  <si>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</si>
  <si>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</si>
  <si>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</si>
  <si>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</si>
  <si>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</si>
  <si>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</si>
  <si>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</si>
  <si>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</si>
  <si>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</si>
  <si>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</si>
  <si>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</si>
  <si>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</si>
  <si>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</si>
  <si>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</si>
  <si>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</si>
  <si>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</si>
  <si>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</si>
  <si>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</si>
  <si>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</si>
  <si>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</si>
  <si>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</si>
  <si>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</si>
  <si>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</si>
  <si>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</si>
  <si>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</si>
  <si>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</si>
  <si>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</si>
  <si>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</si>
  <si>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</si>
  <si>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</si>
  <si>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</si>
  <si>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</si>
  <si>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</si>
  <si>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</si>
  <si>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</si>
  <si>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</si>
  <si>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</si>
  <si>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</si>
  <si>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</si>
  <si>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</si>
  <si>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</si>
  <si>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</si>
  <si>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</si>
  <si>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</si>
  <si>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</si>
  <si>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</si>
  <si>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</si>
  <si>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</si>
  <si>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</si>
  <si>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</si>
  <si>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</si>
  <si>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</si>
  <si>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</si>
  <si>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</si>
  <si>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</si>
  <si>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</si>
  <si>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</si>
  <si>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</si>
  <si>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</si>
  <si>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</si>
  <si>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</si>
  <si>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</si>
  <si>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</si>
  <si>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</si>
  <si>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</si>
  <si>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</si>
  <si>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</si>
  <si>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</si>
  <si>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</si>
  <si>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</si>
  <si>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</si>
  <si>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</si>
  <si>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</si>
  <si>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</si>
  <si>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</si>
  <si>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</si>
  <si>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</si>
  <si>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</si>
  <si>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</si>
  <si>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</si>
  <si>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</si>
  <si>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</si>
  <si>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</si>
  <si>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</si>
  <si>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</si>
  <si>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</si>
  <si>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</si>
  <si>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</si>
  <si>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</si>
  <si>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</si>
  <si>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</si>
  <si>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</si>
  <si>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</si>
  <si>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</si>
  <si>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</si>
  <si>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</si>
  <si>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</si>
  <si>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</si>
  <si>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</si>
  <si>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</si>
  <si>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</si>
  <si>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</si>
  <si>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</si>
  <si>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</si>
  <si>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</si>
  <si>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</si>
  <si>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</si>
  <si>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</si>
  <si>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</si>
  <si>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</si>
  <si>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</si>
  <si>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</si>
  <si>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</si>
  <si>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</si>
  <si>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</si>
  <si>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</si>
  <si>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</si>
  <si>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</si>
  <si>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</si>
  <si>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</si>
  <si>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</si>
  <si>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</si>
  <si>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</si>
  <si>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</si>
  <si>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</si>
  <si>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</si>
  <si>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</si>
  <si>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</si>
  <si>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</si>
  <si>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</si>
  <si>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</si>
  <si>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</si>
  <si>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</si>
  <si>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</si>
  <si>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</si>
  <si>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</si>
  <si>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</si>
  <si>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</si>
  <si>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</si>
  <si>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</si>
  <si>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</si>
  <si>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</si>
  <si>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</si>
  <si>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</si>
  <si>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</si>
  <si>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</si>
  <si>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</si>
  <si>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</si>
  <si>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</si>
  <si>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</si>
  <si>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</si>
  <si>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</si>
  <si>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</si>
  <si>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</si>
  <si>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</si>
  <si>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</si>
  <si>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</si>
  <si>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</si>
  <si>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</si>
  <si>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</si>
  <si>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</si>
  <si>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</si>
  <si>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</si>
  <si>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</si>
  <si>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</si>
  <si>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</si>
  <si>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</si>
  <si>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</si>
  <si>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</si>
  <si>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</si>
  <si>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</si>
  <si>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</si>
  <si>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</si>
  <si>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</si>
  <si>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</si>
  <si>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</si>
  <si>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</si>
  <si>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</si>
  <si>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</si>
  <si>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</si>
  <si>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</si>
  <si>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</si>
  <si>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</si>
  <si>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</si>
  <si>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</si>
  <si>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</si>
  <si>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</si>
  <si>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</si>
  <si>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</si>
  <si>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</si>
  <si>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</si>
  <si>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</si>
  <si>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</si>
  <si>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</si>
  <si>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</si>
  <si>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</si>
  <si>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</si>
  <si>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</si>
  <si>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</si>
  <si>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</si>
  <si>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</si>
  <si>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</si>
  <si>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</si>
  <si>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</si>
  <si>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</si>
  <si>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</si>
  <si>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</si>
  <si>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</si>
  <si>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</si>
  <si>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</si>
  <si>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</si>
  <si>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</si>
  <si>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</si>
  <si>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</si>
  <si>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</si>
  <si>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</si>
  <si>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</si>
  <si>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</si>
  <si>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</si>
  <si>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</si>
  <si>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</si>
  <si>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</si>
  <si>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</si>
  <si>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</si>
  <si>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</si>
  <si>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</si>
  <si>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</si>
  <si>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</si>
  <si>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</si>
  <si>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</si>
  <si>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</si>
  <si>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</si>
  <si>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01/04/2022</t>
  </si>
  <si>
    <t>Reporting Date: 26/04/2023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</si>
</sst>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7" sqref="A7"/>
    </sheetView>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51.75" x14ac:dyDescent="0.25">
      <c r="A6" s="87" t="s">
        <v>1195</v>
      </c>
    </row>
    <row r="7" spans="1:1" ht="17.25" x14ac:dyDescent="0.25">
      <c r="A7" s="87"/>
    </row>
    <row r="8" spans="1:1" ht="18.75" x14ac:dyDescent="0.25">
      <c r="A8" s="88" t="s">
        <v>1196</v>
      </c>
    </row>
    <row r="9" spans="1:1" ht="34.5" x14ac:dyDescent="0.3">
      <c r="A9" s="97" t="s">
        <v>1359</v>
      </c>
    </row>
    <row r="10" spans="1:1" ht="86.25"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51.7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34.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55" zoomScaleNormal="80" zoomScaleSheetLayoutView="55" workbookViewId="0">
      <selection activeCell="D21" sqref="D2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1471</v>
      </c>
      <c r="B1" s="340"/>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2148</v>
      </c>
      <c r="C6" s="343"/>
      <c r="D6" s="236"/>
      <c r="E6" s="183"/>
      <c r="F6" s="183"/>
      <c r="G6" s="183"/>
    </row>
    <row r="7" spans="1:7" x14ac:dyDescent="0.25">
      <c r="A7" s="286"/>
      <c r="B7" s="344" t="s">
        <v>1577</v>
      </c>
      <c r="C7" s="344"/>
      <c r="D7" s="283"/>
      <c r="E7" s="178"/>
      <c r="F7" s="178"/>
      <c r="G7" s="178"/>
    </row>
    <row r="8" spans="1:7" x14ac:dyDescent="0.25">
      <c r="A8" s="178"/>
      <c r="B8" s="345" t="s">
        <v>1578</v>
      </c>
      <c r="C8" s="346"/>
      <c r="D8" s="283"/>
      <c r="E8" s="178"/>
      <c r="F8" s="178"/>
      <c r="G8" s="178"/>
    </row>
    <row r="9" spans="1:7" x14ac:dyDescent="0.25">
      <c r="A9" s="178"/>
      <c r="B9" s="347" t="s">
        <v>1579</v>
      </c>
      <c r="C9" s="348"/>
      <c r="D9" s="283"/>
      <c r="E9" s="178"/>
      <c r="F9" s="178"/>
      <c r="G9" s="178"/>
    </row>
    <row r="10" spans="1:7" ht="15.75" thickBot="1" x14ac:dyDescent="0.3">
      <c r="A10" s="178"/>
      <c r="B10" s="349" t="s">
        <v>1580</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1577</v>
      </c>
      <c r="C14" s="341"/>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1" t="s">
        <v>1578</v>
      </c>
      <c r="C25" s="341"/>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topLeftCell="B1" zoomScale="60" zoomScaleNormal="80" workbookViewId="0">
      <selection activeCell="C6" sqref="C6"/>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1471</v>
      </c>
      <c r="B1" s="356"/>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2578</v>
      </c>
      <c r="D5" s="240"/>
      <c r="E5" s="357" t="s">
        <v>2026</v>
      </c>
      <c r="F5" s="358"/>
      <c r="G5" s="243" t="s">
        <v>2025</v>
      </c>
      <c r="H5" s="234"/>
    </row>
    <row r="6" spans="1:9" x14ac:dyDescent="0.25">
      <c r="A6" s="229"/>
      <c r="B6" s="229"/>
      <c r="C6" s="229"/>
      <c r="D6" s="229"/>
      <c r="F6" s="244"/>
      <c r="G6" s="244"/>
    </row>
    <row r="7" spans="1:9" ht="18.75" customHeight="1" x14ac:dyDescent="0.25">
      <c r="A7" s="245"/>
      <c r="B7" s="342" t="s">
        <v>2054</v>
      </c>
      <c r="C7" s="343"/>
      <c r="D7" s="246"/>
      <c r="E7" s="342" t="s">
        <v>2042</v>
      </c>
      <c r="F7" s="359"/>
      <c r="G7" s="359"/>
      <c r="H7" s="343"/>
    </row>
    <row r="8" spans="1:9" ht="18.75" customHeight="1" x14ac:dyDescent="0.25">
      <c r="A8" s="229"/>
      <c r="B8" s="360" t="s">
        <v>2019</v>
      </c>
      <c r="C8" s="361"/>
      <c r="D8" s="246"/>
      <c r="E8" s="362"/>
      <c r="F8" s="363"/>
      <c r="G8" s="363"/>
      <c r="H8" s="364"/>
    </row>
    <row r="9" spans="1:9" ht="18.75" customHeight="1" x14ac:dyDescent="0.25">
      <c r="A9" s="229"/>
      <c r="B9" s="360" t="s">
        <v>2023</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2055</v>
      </c>
      <c r="F13" s="352"/>
      <c r="G13" s="353" t="s">
        <v>2056</v>
      </c>
      <c r="H13" s="354"/>
      <c r="I13" s="234"/>
    </row>
    <row r="14" spans="1:9" x14ac:dyDescent="0.25">
      <c r="A14" s="229"/>
      <c r="B14" s="249"/>
      <c r="C14" s="229"/>
      <c r="D14" s="229"/>
      <c r="E14" s="250"/>
      <c r="F14" s="250"/>
      <c r="G14" s="229"/>
      <c r="H14" s="235"/>
    </row>
    <row r="15" spans="1:9" ht="18.75" customHeight="1" x14ac:dyDescent="0.25">
      <c r="A15" s="251"/>
      <c r="B15" s="355" t="s">
        <v>2057</v>
      </c>
      <c r="C15" s="355"/>
      <c r="D15" s="355"/>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5" t="s">
        <v>2023</v>
      </c>
      <c r="C20" s="355"/>
      <c r="D20" s="355"/>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election activeCell="N14" sqref="N14"/>
    </sheetView>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topLeftCell="A13" zoomScale="60" zoomScaleNormal="80" workbookViewId="0">
      <selection activeCell="N19" sqref="N1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2251</v>
      </c>
      <c r="F6" s="334"/>
      <c r="G6" s="334"/>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1472</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2149</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2236</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6" zoomScale="60" zoomScaleNormal="70" workbookViewId="0">
      <selection activeCell="D202" sqref="D202"/>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44652</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561.23497686999997</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0.120834</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561.23497686999997</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561.23497686999997</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16.594147</v>
      </c>
      <c r="D66" s="330">
        <v>9.8331633697602037</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0.12065642</v>
      </c>
      <c r="D70" s="151">
        <v>0.12717477999999999</v>
      </c>
      <c r="E70" s="22"/>
      <c r="F70" s="158">
        <f t="shared" ref="F70:F76" si="1">IF($C$77=0,"",IF(C70="[for completion]","",C70/$C$77))</f>
        <v>2.1498378570932849E-4</v>
      </c>
      <c r="G70" s="158">
        <f t="shared" ref="G70:G76" si="2">IF($D$66="ND2","ND2",IF(OR(D70="ND2",D70=""),"",D70/$D$77))</f>
        <v>2.2659810104717996E-4</v>
      </c>
      <c r="H70" s="24"/>
      <c r="L70" s="24"/>
      <c r="M70" s="24"/>
      <c r="N70" s="56"/>
    </row>
    <row r="71" spans="1:14" x14ac:dyDescent="0.25">
      <c r="A71" s="26" t="s">
        <v>114</v>
      </c>
      <c r="B71" s="141" t="s">
        <v>1494</v>
      </c>
      <c r="C71" s="151">
        <v>0.35093632000000002</v>
      </c>
      <c r="D71" s="151">
        <v>0.44563027</v>
      </c>
      <c r="E71" s="22"/>
      <c r="F71" s="158">
        <f t="shared" si="1"/>
        <v>6.2529303137371663E-4</v>
      </c>
      <c r="G71" s="158">
        <f t="shared" si="2"/>
        <v>7.9401728040058019E-4</v>
      </c>
      <c r="H71" s="24"/>
      <c r="L71" s="24"/>
      <c r="M71" s="24"/>
      <c r="N71" s="56"/>
    </row>
    <row r="72" spans="1:14" x14ac:dyDescent="0.25">
      <c r="A72" s="26" t="s">
        <v>115</v>
      </c>
      <c r="B72" s="140" t="s">
        <v>1495</v>
      </c>
      <c r="C72" s="151">
        <v>0.60581057000000005</v>
      </c>
      <c r="D72" s="151">
        <v>1.1986427399999999</v>
      </c>
      <c r="E72" s="22"/>
      <c r="F72" s="158">
        <f t="shared" si="1"/>
        <v>1.0794241181805839E-3</v>
      </c>
      <c r="G72" s="158">
        <f t="shared" si="2"/>
        <v>2.1357235193800901E-3</v>
      </c>
      <c r="H72" s="24"/>
      <c r="L72" s="24"/>
      <c r="M72" s="24"/>
      <c r="N72" s="56"/>
    </row>
    <row r="73" spans="1:14" x14ac:dyDescent="0.25">
      <c r="A73" s="26" t="s">
        <v>116</v>
      </c>
      <c r="B73" s="140" t="s">
        <v>1496</v>
      </c>
      <c r="C73" s="151">
        <v>1.41146186</v>
      </c>
      <c r="D73" s="151">
        <v>2.44382981</v>
      </c>
      <c r="E73" s="22"/>
      <c r="F73" s="158">
        <f t="shared" si="1"/>
        <v>2.5149214111203546E-3</v>
      </c>
      <c r="G73" s="158">
        <f t="shared" si="2"/>
        <v>4.3543790225427613E-3</v>
      </c>
      <c r="H73" s="24"/>
      <c r="L73" s="24"/>
      <c r="M73" s="24"/>
      <c r="N73" s="56"/>
    </row>
    <row r="74" spans="1:14" x14ac:dyDescent="0.25">
      <c r="A74" s="26" t="s">
        <v>117</v>
      </c>
      <c r="B74" s="140" t="s">
        <v>1497</v>
      </c>
      <c r="C74" s="151">
        <v>3.71405962</v>
      </c>
      <c r="D74" s="151">
        <v>9.3821234600000007</v>
      </c>
      <c r="E74" s="22"/>
      <c r="F74" s="158">
        <f t="shared" si="1"/>
        <v>6.61765530137352E-3</v>
      </c>
      <c r="G74" s="158">
        <f t="shared" si="2"/>
        <v>1.6716925791624707E-2</v>
      </c>
      <c r="H74" s="24"/>
      <c r="L74" s="24"/>
      <c r="M74" s="24"/>
      <c r="N74" s="56"/>
    </row>
    <row r="75" spans="1:14" x14ac:dyDescent="0.25">
      <c r="A75" s="26" t="s">
        <v>118</v>
      </c>
      <c r="B75" s="140" t="s">
        <v>1498</v>
      </c>
      <c r="C75" s="151">
        <v>40.25548981</v>
      </c>
      <c r="D75" s="151">
        <v>364.09354991000004</v>
      </c>
      <c r="E75" s="22"/>
      <c r="F75" s="158">
        <f t="shared" si="1"/>
        <v>7.1726623373518761E-2</v>
      </c>
      <c r="G75" s="158">
        <f t="shared" si="2"/>
        <v>0.64873638478582507</v>
      </c>
      <c r="H75" s="24"/>
      <c r="L75" s="24"/>
      <c r="M75" s="24"/>
      <c r="N75" s="56"/>
    </row>
    <row r="76" spans="1:14" x14ac:dyDescent="0.25">
      <c r="A76" s="26" t="s">
        <v>119</v>
      </c>
      <c r="B76" s="140" t="s">
        <v>1499</v>
      </c>
      <c r="C76" s="151">
        <v>514.77656227</v>
      </c>
      <c r="D76" s="151">
        <v>183.54402590000001</v>
      </c>
      <c r="E76" s="22"/>
      <c r="F76" s="158">
        <f t="shared" si="1"/>
        <v>0.91722109897872384</v>
      </c>
      <c r="G76" s="158">
        <f t="shared" si="2"/>
        <v>0.32703597149917951</v>
      </c>
      <c r="H76" s="24"/>
      <c r="L76" s="24"/>
      <c r="M76" s="24"/>
      <c r="N76" s="56"/>
    </row>
    <row r="77" spans="1:14" x14ac:dyDescent="0.25">
      <c r="A77" s="26" t="s">
        <v>120</v>
      </c>
      <c r="B77" s="60" t="s">
        <v>99</v>
      </c>
      <c r="C77" s="153">
        <f>SUM(C70:C76)</f>
        <v>561.23497686999997</v>
      </c>
      <c r="D77" s="153">
        <f>SUM(D70:D76)</f>
        <v>561.23497687000008</v>
      </c>
      <c r="E77" s="43"/>
      <c r="F77" s="159">
        <f>SUM(F70:F76)</f>
        <v>1</v>
      </c>
      <c r="G77" s="159">
        <f>SUM(G70:G76)</f>
        <v>0.99999999999999989</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2.725056E-2</v>
      </c>
      <c r="D79" s="153" t="str">
        <f>IF($D$66="ND2","ND2","")</f>
        <v/>
      </c>
      <c r="E79" s="43"/>
      <c r="F79" s="158">
        <f>IF($C$77=0,"",IF(C79="","",C79/$C$77))</f>
        <v>4.8554635977921425E-5</v>
      </c>
      <c r="G79" s="158" t="str">
        <f>IF($D$66="ND2","ND2",IF(OR(D79="ND2",D79=""),"",D79/$D$77))</f>
        <v/>
      </c>
      <c r="H79" s="24"/>
      <c r="L79" s="24"/>
      <c r="M79" s="24"/>
      <c r="N79" s="56"/>
    </row>
    <row r="80" spans="1:14" outlineLevel="1" x14ac:dyDescent="0.25">
      <c r="A80" s="26" t="s">
        <v>125</v>
      </c>
      <c r="B80" s="61" t="s">
        <v>126</v>
      </c>
      <c r="C80" s="153">
        <v>9.3405859999999993E-2</v>
      </c>
      <c r="D80" s="153" t="str">
        <f>IF($D$66="ND2","ND2","")</f>
        <v/>
      </c>
      <c r="E80" s="43"/>
      <c r="F80" s="158">
        <f>IF($C$77=0,"",IF(C80="","",C80/$C$77))</f>
        <v>1.6642914973140704E-4</v>
      </c>
      <c r="G80" s="158" t="str">
        <f>IF($D$66="ND2","ND2",IF(OR(D80="ND2",D80=""),"",D80/$D$77))</f>
        <v/>
      </c>
      <c r="H80" s="24"/>
      <c r="L80" s="24"/>
      <c r="M80" s="24"/>
      <c r="N80" s="56"/>
    </row>
    <row r="81" spans="1:14" outlineLevel="1" x14ac:dyDescent="0.25">
      <c r="A81" s="26" t="s">
        <v>127</v>
      </c>
      <c r="B81" s="61" t="s">
        <v>128</v>
      </c>
      <c r="C81" s="153">
        <v>0.14696217</v>
      </c>
      <c r="D81" s="153" t="str">
        <f>IF($D$66="ND2","ND2","")</f>
        <v/>
      </c>
      <c r="E81" s="43"/>
      <c r="F81" s="158">
        <f>IF($C$77=0,"",IF(C81="","",C81/$C$77))</f>
        <v>2.6185497350789876E-4</v>
      </c>
      <c r="G81" s="158" t="str">
        <f>IF($D$66="ND2","ND2",IF(OR(D81="ND2",D81=""),"",D81/$D$77))</f>
        <v/>
      </c>
      <c r="H81" s="24"/>
      <c r="L81" s="24"/>
      <c r="M81" s="24"/>
      <c r="N81" s="56"/>
    </row>
    <row r="82" spans="1:14" outlineLevel="1" x14ac:dyDescent="0.25">
      <c r="A82" s="26" t="s">
        <v>129</v>
      </c>
      <c r="B82" s="61" t="s">
        <v>130</v>
      </c>
      <c r="C82" s="153">
        <v>0.20397414999999999</v>
      </c>
      <c r="D82" s="153" t="str">
        <f>IF($D$66="ND2","ND2","")</f>
        <v/>
      </c>
      <c r="E82" s="43"/>
      <c r="F82" s="158">
        <f>IF($C$77=0,"",IF(C82="","",C82/$C$77))</f>
        <v>3.6343805786581788E-4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14.166600000000001</v>
      </c>
      <c r="D89" s="155">
        <v>15.166600000000001</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561.23497686999997</v>
      </c>
      <c r="D112" s="151">
        <v>561.23497686999997</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561.23497686999997</v>
      </c>
      <c r="D129" s="151">
        <f>SUM(D112:D128)</f>
        <v>561.23497686999997</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1.4642399999999999E-3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1.4642399999999999E-3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1.4642399999999999E-3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1.4642399999999999E-3</v>
      </c>
      <c r="E207" s="54"/>
      <c r="F207" s="158">
        <f>SUM(F193:F196)</f>
        <v>1</v>
      </c>
      <c r="G207" s="54"/>
      <c r="H207" s="24"/>
      <c r="L207" s="24"/>
      <c r="M207" s="24"/>
      <c r="N207" s="56"/>
    </row>
    <row r="208" spans="1:14" x14ac:dyDescent="0.25">
      <c r="A208" s="26" t="s">
        <v>282</v>
      </c>
      <c r="B208" s="60" t="s">
        <v>99</v>
      </c>
      <c r="C208" s="153">
        <f>SUM(C193:C206)</f>
        <v>1.4642399999999999E-3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topLeftCell="A298" zoomScale="60" zoomScaleNormal="80" workbookViewId="0">
      <selection activeCell="C213" sqref="C213"/>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561.23497686999997</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561.23497686999997</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3601</v>
      </c>
      <c r="D28" s="272" t="str">
        <f>IF(C28="","","ND2")</f>
        <v>ND2</v>
      </c>
      <c r="F28" s="272">
        <f>IF(C28=0,"",IF(C28="","",C28))</f>
        <v>3601</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1.11E-2</v>
      </c>
      <c r="D36" s="143" t="str">
        <f>IF(C36="","","ND2")</f>
        <v>ND2</v>
      </c>
      <c r="E36" s="169"/>
      <c r="F36" s="143">
        <f>IF(C36=0,"",C36)</f>
        <v>1.11E-2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4.1866460000000001E-2</v>
      </c>
      <c r="D99" s="143" t="str">
        <f t="shared" ref="D99:D111" si="1">IF(C99="","","ND2")</f>
        <v>ND2</v>
      </c>
      <c r="E99" s="143"/>
      <c r="F99" s="143">
        <f t="shared" ref="F99:F111" si="2">IF(C99="","",C99)</f>
        <v>4.1866460000000001E-2</v>
      </c>
      <c r="G99" s="109"/>
    </row>
    <row r="100" spans="1:7" x14ac:dyDescent="0.25">
      <c r="A100" s="109" t="s">
        <v>546</v>
      </c>
      <c r="B100" s="130" t="s">
        <v>2622</v>
      </c>
      <c r="C100" s="143">
        <v>4.9031369999999998E-2</v>
      </c>
      <c r="D100" s="143" t="str">
        <f t="shared" si="1"/>
        <v>ND2</v>
      </c>
      <c r="E100" s="143"/>
      <c r="F100" s="143">
        <f t="shared" si="2"/>
        <v>4.9031369999999998E-2</v>
      </c>
      <c r="G100" s="109"/>
    </row>
    <row r="101" spans="1:7" x14ac:dyDescent="0.25">
      <c r="A101" s="109" t="s">
        <v>547</v>
      </c>
      <c r="B101" s="130" t="s">
        <v>2623</v>
      </c>
      <c r="C101" s="143">
        <v>3.4937849999999999E-2</v>
      </c>
      <c r="D101" s="143" t="str">
        <f t="shared" si="1"/>
        <v>ND2</v>
      </c>
      <c r="E101" s="143"/>
      <c r="F101" s="143">
        <f t="shared" si="2"/>
        <v>3.4937849999999999E-2</v>
      </c>
      <c r="G101" s="109"/>
    </row>
    <row r="102" spans="1:7" x14ac:dyDescent="0.25">
      <c r="A102" s="109" t="s">
        <v>548</v>
      </c>
      <c r="B102" s="130" t="s">
        <v>2624</v>
      </c>
      <c r="C102" s="143">
        <v>8.1669080000000005E-2</v>
      </c>
      <c r="D102" s="143" t="str">
        <f t="shared" si="1"/>
        <v>ND2</v>
      </c>
      <c r="E102" s="143"/>
      <c r="F102" s="143">
        <f t="shared" si="2"/>
        <v>8.1669080000000005E-2</v>
      </c>
      <c r="G102" s="109"/>
    </row>
    <row r="103" spans="1:7" x14ac:dyDescent="0.25">
      <c r="A103" s="109" t="s">
        <v>549</v>
      </c>
      <c r="B103" s="130" t="s">
        <v>2625</v>
      </c>
      <c r="C103" s="143">
        <v>0.13283918</v>
      </c>
      <c r="D103" s="143" t="str">
        <f t="shared" si="1"/>
        <v>ND2</v>
      </c>
      <c r="E103" s="143"/>
      <c r="F103" s="143">
        <f t="shared" si="2"/>
        <v>0.13283918</v>
      </c>
      <c r="G103" s="109"/>
    </row>
    <row r="104" spans="1:7" x14ac:dyDescent="0.25">
      <c r="A104" s="109" t="s">
        <v>550</v>
      </c>
      <c r="B104" s="130" t="s">
        <v>2626</v>
      </c>
      <c r="C104" s="143">
        <v>0.1357807</v>
      </c>
      <c r="D104" s="143" t="str">
        <f t="shared" si="1"/>
        <v>ND2</v>
      </c>
      <c r="E104" s="143"/>
      <c r="F104" s="143">
        <f t="shared" si="2"/>
        <v>0.1357807</v>
      </c>
      <c r="G104" s="109"/>
    </row>
    <row r="105" spans="1:7" x14ac:dyDescent="0.25">
      <c r="A105" s="109" t="s">
        <v>551</v>
      </c>
      <c r="B105" s="130" t="s">
        <v>2627</v>
      </c>
      <c r="C105" s="143">
        <v>0.18908230000000001</v>
      </c>
      <c r="D105" s="143" t="str">
        <f t="shared" si="1"/>
        <v>ND2</v>
      </c>
      <c r="E105" s="143"/>
      <c r="F105" s="143">
        <f t="shared" si="2"/>
        <v>0.18908230000000001</v>
      </c>
      <c r="G105" s="109"/>
    </row>
    <row r="106" spans="1:7" x14ac:dyDescent="0.25">
      <c r="A106" s="109" t="s">
        <v>552</v>
      </c>
      <c r="B106" s="130" t="s">
        <v>2628</v>
      </c>
      <c r="C106" s="143">
        <v>2.4550300000000001E-2</v>
      </c>
      <c r="D106" s="143" t="str">
        <f t="shared" si="1"/>
        <v>ND2</v>
      </c>
      <c r="E106" s="143"/>
      <c r="F106" s="143">
        <f t="shared" si="2"/>
        <v>2.4550300000000001E-2</v>
      </c>
      <c r="G106" s="109"/>
    </row>
    <row r="107" spans="1:7" x14ac:dyDescent="0.25">
      <c r="A107" s="109" t="s">
        <v>553</v>
      </c>
      <c r="B107" s="130" t="s">
        <v>2629</v>
      </c>
      <c r="C107" s="143">
        <v>0.14677122000000001</v>
      </c>
      <c r="D107" s="143" t="str">
        <f t="shared" si="1"/>
        <v>ND2</v>
      </c>
      <c r="E107" s="143"/>
      <c r="F107" s="143">
        <f t="shared" si="2"/>
        <v>0.14677122000000001</v>
      </c>
      <c r="G107" s="109"/>
    </row>
    <row r="108" spans="1:7" x14ac:dyDescent="0.25">
      <c r="A108" s="109" t="s">
        <v>554</v>
      </c>
      <c r="B108" s="130" t="s">
        <v>2630</v>
      </c>
      <c r="C108" s="143">
        <v>8.1395700000000001E-2</v>
      </c>
      <c r="D108" s="143" t="str">
        <f t="shared" si="1"/>
        <v>ND2</v>
      </c>
      <c r="E108" s="143"/>
      <c r="F108" s="143">
        <f t="shared" si="2"/>
        <v>8.1395700000000001E-2</v>
      </c>
      <c r="G108" s="109"/>
    </row>
    <row r="109" spans="1:7" x14ac:dyDescent="0.25">
      <c r="A109" s="109" t="s">
        <v>555</v>
      </c>
      <c r="B109" s="130" t="s">
        <v>2631</v>
      </c>
      <c r="C109" s="143">
        <v>6.5447329999999998E-2</v>
      </c>
      <c r="D109" s="143" t="str">
        <f t="shared" si="1"/>
        <v>ND2</v>
      </c>
      <c r="E109" s="143"/>
      <c r="F109" s="143">
        <f t="shared" si="2"/>
        <v>6.5447329999999998E-2</v>
      </c>
      <c r="G109" s="109"/>
    </row>
    <row r="110" spans="1:7" x14ac:dyDescent="0.25">
      <c r="A110" s="109" t="s">
        <v>556</v>
      </c>
      <c r="B110" s="130" t="s">
        <v>2632</v>
      </c>
      <c r="C110" s="143">
        <v>1.6628480000000001E-2</v>
      </c>
      <c r="D110" s="143" t="str">
        <f t="shared" si="1"/>
        <v>ND2</v>
      </c>
      <c r="E110" s="143"/>
      <c r="F110" s="143">
        <f t="shared" si="2"/>
        <v>1.6628480000000001E-2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0.97071963000000006</v>
      </c>
      <c r="D150" s="143" t="str">
        <f>IF(C150="","","ND2")</f>
        <v>ND2</v>
      </c>
      <c r="E150" s="144"/>
      <c r="F150" s="143">
        <f>IF(C150="","",C150)</f>
        <v>0.97071963000000006</v>
      </c>
    </row>
    <row r="151" spans="1:7" x14ac:dyDescent="0.25">
      <c r="A151" s="109" t="s">
        <v>579</v>
      </c>
      <c r="B151" s="109" t="s">
        <v>2635</v>
      </c>
      <c r="C151" s="143">
        <v>2.928037E-2</v>
      </c>
      <c r="D151" s="143" t="str">
        <f>IF(C151="","","ND2")</f>
        <v>ND2</v>
      </c>
      <c r="E151" s="144"/>
      <c r="F151" s="143">
        <f>IF(C151="","",C151)</f>
        <v>2.928037E-2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0.33577147000000002</v>
      </c>
      <c r="D160" s="143" t="str">
        <f>IF(C160="","","ND2")</f>
        <v>ND2</v>
      </c>
      <c r="E160" s="144"/>
      <c r="F160" s="143">
        <f>IF(C160="","",C160)</f>
        <v>0.33577147000000002</v>
      </c>
    </row>
    <row r="161" spans="1:7" x14ac:dyDescent="0.25">
      <c r="A161" s="109" t="s">
        <v>591</v>
      </c>
      <c r="B161" s="109" t="s">
        <v>592</v>
      </c>
      <c r="C161" s="143">
        <v>0.66422853000000004</v>
      </c>
      <c r="D161" s="143" t="str">
        <f>IF(C161="","","ND2")</f>
        <v>ND2</v>
      </c>
      <c r="E161" s="144"/>
      <c r="F161" s="143">
        <f>IF(C161="","",C161)</f>
        <v>0.66422853000000004</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2.1885269999999998E-2</v>
      </c>
      <c r="D170" s="143" t="str">
        <f>IF(C170="","","ND2")</f>
        <v>ND2</v>
      </c>
      <c r="E170" s="144"/>
      <c r="F170" s="143">
        <f>IF(C170="","",C170)</f>
        <v>2.1885269999999998E-2</v>
      </c>
    </row>
    <row r="171" spans="1:7" x14ac:dyDescent="0.25">
      <c r="A171" s="109" t="s">
        <v>603</v>
      </c>
      <c r="B171" s="131" t="s">
        <v>2638</v>
      </c>
      <c r="C171" s="143">
        <v>4.7667300000000003E-3</v>
      </c>
      <c r="D171" s="143" t="str">
        <f>IF(C171="","","ND2")</f>
        <v>ND2</v>
      </c>
      <c r="E171" s="144"/>
      <c r="F171" s="143">
        <f>IF(C171="","",C171)</f>
        <v>4.7667300000000003E-3</v>
      </c>
    </row>
    <row r="172" spans="1:7" x14ac:dyDescent="0.25">
      <c r="A172" s="109" t="s">
        <v>605</v>
      </c>
      <c r="B172" s="131" t="s">
        <v>2639</v>
      </c>
      <c r="C172" s="143">
        <v>1.0856660000000001E-2</v>
      </c>
      <c r="D172" s="143" t="str">
        <f>IF(C172="","","ND2")</f>
        <v>ND2</v>
      </c>
      <c r="E172" s="143"/>
      <c r="F172" s="143">
        <f>IF(C172="","",C172)</f>
        <v>1.0856660000000001E-2</v>
      </c>
    </row>
    <row r="173" spans="1:7" x14ac:dyDescent="0.25">
      <c r="A173" s="109" t="s">
        <v>607</v>
      </c>
      <c r="B173" s="131" t="s">
        <v>2640</v>
      </c>
      <c r="C173" s="143">
        <v>0.16295873999999999</v>
      </c>
      <c r="D173" s="143" t="str">
        <f>IF(C173="","","ND2")</f>
        <v>ND2</v>
      </c>
      <c r="E173" s="143"/>
      <c r="F173" s="143">
        <f>IF(C173="","",C173)</f>
        <v>0.16295873999999999</v>
      </c>
    </row>
    <row r="174" spans="1:7" x14ac:dyDescent="0.25">
      <c r="A174" s="109" t="s">
        <v>609</v>
      </c>
      <c r="B174" s="131" t="s">
        <v>2641</v>
      </c>
      <c r="C174" s="143">
        <v>0.79953260000000004</v>
      </c>
      <c r="D174" s="143" t="str">
        <f>IF(C174="","","ND2")</f>
        <v>ND2</v>
      </c>
      <c r="E174" s="143"/>
      <c r="F174" s="143">
        <f>IF(C174="","",C174)</f>
        <v>0.79953260000000004</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155.85531154401556</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0.79854610999999998</v>
      </c>
      <c r="D190" s="170">
        <v>53</v>
      </c>
      <c r="E190" s="136"/>
      <c r="F190" s="166">
        <f t="shared" ref="F190:F213" si="3">IF($C$214=0,"",IF(C190="[for completion]","",IF(C190="","",C190/$C$214)))</f>
        <v>1.4228373905943662E-3</v>
      </c>
      <c r="G190" s="166">
        <f t="shared" ref="G190:G213" si="4">IF($D$214=0,"",IF(D190="[for completion]","",IF(D190="","",D190/$D$214)))</f>
        <v>1.4718133851707858E-2</v>
      </c>
    </row>
    <row r="191" spans="1:7" x14ac:dyDescent="0.25">
      <c r="A191" s="109" t="s">
        <v>630</v>
      </c>
      <c r="B191" s="130" t="s">
        <v>2643</v>
      </c>
      <c r="C191" s="167">
        <v>6.3449227600000002</v>
      </c>
      <c r="D191" s="170">
        <v>162</v>
      </c>
      <c r="E191" s="136"/>
      <c r="F191" s="166">
        <f t="shared" si="3"/>
        <v>1.130528748472797E-2</v>
      </c>
      <c r="G191" s="166">
        <f t="shared" si="4"/>
        <v>4.4987503471257982E-2</v>
      </c>
    </row>
    <row r="192" spans="1:7" x14ac:dyDescent="0.25">
      <c r="A192" s="109" t="s">
        <v>631</v>
      </c>
      <c r="B192" s="130" t="s">
        <v>2644</v>
      </c>
      <c r="C192" s="167">
        <v>12.971539119999999</v>
      </c>
      <c r="D192" s="170">
        <v>204</v>
      </c>
      <c r="E192" s="136"/>
      <c r="F192" s="166">
        <f t="shared" si="3"/>
        <v>2.3112492368779484E-2</v>
      </c>
      <c r="G192" s="166">
        <f t="shared" si="4"/>
        <v>5.6650930297139683E-2</v>
      </c>
    </row>
    <row r="193" spans="1:7" x14ac:dyDescent="0.25">
      <c r="A193" s="109" t="s">
        <v>632</v>
      </c>
      <c r="B193" s="130" t="s">
        <v>2645</v>
      </c>
      <c r="C193" s="167">
        <v>29.404884200000001</v>
      </c>
      <c r="D193" s="170">
        <v>330</v>
      </c>
      <c r="E193" s="136"/>
      <c r="F193" s="166">
        <f t="shared" si="3"/>
        <v>5.2393178279783383E-2</v>
      </c>
      <c r="G193" s="166">
        <f t="shared" si="4"/>
        <v>9.1641210774784779E-2</v>
      </c>
    </row>
    <row r="194" spans="1:7" x14ac:dyDescent="0.25">
      <c r="A194" s="109" t="s">
        <v>633</v>
      </c>
      <c r="B194" s="130" t="s">
        <v>2646</v>
      </c>
      <c r="C194" s="167">
        <v>131.58008673</v>
      </c>
      <c r="D194" s="170">
        <v>1040</v>
      </c>
      <c r="E194" s="136"/>
      <c r="F194" s="166">
        <f t="shared" si="3"/>
        <v>0.23444741000252775</v>
      </c>
      <c r="G194" s="166">
        <f t="shared" si="4"/>
        <v>0.28880866425992779</v>
      </c>
    </row>
    <row r="195" spans="1:7" x14ac:dyDescent="0.25">
      <c r="A195" s="109" t="s">
        <v>634</v>
      </c>
      <c r="B195" s="130" t="s">
        <v>2647</v>
      </c>
      <c r="C195" s="167">
        <v>178.61405981999999</v>
      </c>
      <c r="D195" s="170">
        <v>1021</v>
      </c>
      <c r="E195" s="136"/>
      <c r="F195" s="166">
        <f t="shared" si="3"/>
        <v>0.31825183244303179</v>
      </c>
      <c r="G195" s="166">
        <f t="shared" si="4"/>
        <v>0.28353235212440986</v>
      </c>
    </row>
    <row r="196" spans="1:7" x14ac:dyDescent="0.25">
      <c r="A196" s="109" t="s">
        <v>635</v>
      </c>
      <c r="B196" s="130" t="s">
        <v>2648</v>
      </c>
      <c r="C196" s="167">
        <v>116.46348638000001</v>
      </c>
      <c r="D196" s="170">
        <v>532</v>
      </c>
      <c r="E196" s="136"/>
      <c r="F196" s="166">
        <f t="shared" si="3"/>
        <v>0.20751287995184364</v>
      </c>
      <c r="G196" s="166">
        <f t="shared" si="4"/>
        <v>0.14773673979450153</v>
      </c>
    </row>
    <row r="197" spans="1:7" x14ac:dyDescent="0.25">
      <c r="A197" s="109" t="s">
        <v>636</v>
      </c>
      <c r="B197" s="130" t="s">
        <v>2649</v>
      </c>
      <c r="C197" s="167">
        <v>36.979951380000003</v>
      </c>
      <c r="D197" s="170">
        <v>137</v>
      </c>
      <c r="E197" s="136"/>
      <c r="F197" s="166">
        <f t="shared" si="3"/>
        <v>6.5890318501239387E-2</v>
      </c>
      <c r="G197" s="166">
        <f t="shared" si="4"/>
        <v>3.804498750347126E-2</v>
      </c>
    </row>
    <row r="198" spans="1:7" x14ac:dyDescent="0.25">
      <c r="A198" s="109" t="s">
        <v>637</v>
      </c>
      <c r="B198" s="130" t="s">
        <v>2650</v>
      </c>
      <c r="C198" s="167">
        <v>16.680497190000001</v>
      </c>
      <c r="D198" s="170">
        <v>52</v>
      </c>
      <c r="E198" s="136"/>
      <c r="F198" s="166">
        <f t="shared" si="3"/>
        <v>2.9721057805461304E-2</v>
      </c>
      <c r="G198" s="166">
        <f t="shared" si="4"/>
        <v>1.444043321299639E-2</v>
      </c>
    </row>
    <row r="199" spans="1:7" x14ac:dyDescent="0.25">
      <c r="A199" s="109" t="s">
        <v>638</v>
      </c>
      <c r="B199" s="130" t="s">
        <v>2651</v>
      </c>
      <c r="C199" s="167">
        <v>9.2687705099999995</v>
      </c>
      <c r="D199" s="170">
        <v>25</v>
      </c>
      <c r="E199" s="130"/>
      <c r="F199" s="166">
        <f t="shared" si="3"/>
        <v>1.6514955218386092E-2</v>
      </c>
      <c r="G199" s="166">
        <f t="shared" si="4"/>
        <v>6.9425159677867256E-3</v>
      </c>
    </row>
    <row r="200" spans="1:7" x14ac:dyDescent="0.25">
      <c r="A200" s="109" t="s">
        <v>639</v>
      </c>
      <c r="B200" s="130" t="s">
        <v>2652</v>
      </c>
      <c r="C200" s="167">
        <v>7.7126173400000004</v>
      </c>
      <c r="D200" s="170">
        <v>18</v>
      </c>
      <c r="E200" s="130"/>
      <c r="F200" s="166">
        <f t="shared" si="3"/>
        <v>1.3742225017786967E-2</v>
      </c>
      <c r="G200" s="166">
        <f t="shared" si="4"/>
        <v>4.9986114968064424E-3</v>
      </c>
    </row>
    <row r="201" spans="1:7" x14ac:dyDescent="0.25">
      <c r="A201" s="109" t="s">
        <v>640</v>
      </c>
      <c r="B201" s="130" t="s">
        <v>2653</v>
      </c>
      <c r="C201" s="167">
        <v>6.0943310799999999</v>
      </c>
      <c r="D201" s="170">
        <v>13</v>
      </c>
      <c r="E201" s="130"/>
      <c r="F201" s="166">
        <f t="shared" si="3"/>
        <v>1.0858787016425822E-2</v>
      </c>
      <c r="G201" s="166">
        <f t="shared" si="4"/>
        <v>3.6101083032490976E-3</v>
      </c>
    </row>
    <row r="202" spans="1:7" x14ac:dyDescent="0.25">
      <c r="A202" s="109" t="s">
        <v>641</v>
      </c>
      <c r="B202" s="130" t="s">
        <v>2654</v>
      </c>
      <c r="C202" s="167">
        <v>3.1356922300000001</v>
      </c>
      <c r="D202" s="170">
        <v>6</v>
      </c>
      <c r="E202" s="130"/>
      <c r="F202" s="166">
        <f t="shared" si="3"/>
        <v>5.587129026575848E-3</v>
      </c>
      <c r="G202" s="166">
        <f t="shared" si="4"/>
        <v>1.6662038322688142E-3</v>
      </c>
    </row>
    <row r="203" spans="1:7" x14ac:dyDescent="0.25">
      <c r="A203" s="109" t="s">
        <v>642</v>
      </c>
      <c r="B203" s="130" t="s">
        <v>2655</v>
      </c>
      <c r="C203" s="167">
        <v>0.55443233999999997</v>
      </c>
      <c r="D203" s="170">
        <v>1</v>
      </c>
      <c r="E203" s="130"/>
      <c r="F203" s="166">
        <f t="shared" si="3"/>
        <v>9.8787916443137964E-4</v>
      </c>
      <c r="G203" s="166">
        <f t="shared" si="4"/>
        <v>2.7770063871146905E-4</v>
      </c>
    </row>
    <row r="204" spans="1:7" x14ac:dyDescent="0.25">
      <c r="A204" s="109" t="s">
        <v>643</v>
      </c>
      <c r="B204" s="130" t="s">
        <v>2656</v>
      </c>
      <c r="C204" s="167">
        <v>1.8690556700000001</v>
      </c>
      <c r="D204" s="170">
        <v>3</v>
      </c>
      <c r="E204" s="130"/>
      <c r="F204" s="166">
        <f t="shared" si="3"/>
        <v>3.3302551462913083E-3</v>
      </c>
      <c r="G204" s="166">
        <f t="shared" si="4"/>
        <v>8.331019161344071E-4</v>
      </c>
    </row>
    <row r="205" spans="1:7" x14ac:dyDescent="0.25">
      <c r="A205" s="109" t="s">
        <v>644</v>
      </c>
      <c r="B205" s="130" t="s">
        <v>2657</v>
      </c>
      <c r="C205" s="167">
        <v>2.00501212</v>
      </c>
      <c r="D205" s="170">
        <v>3</v>
      </c>
      <c r="F205" s="166">
        <f t="shared" si="3"/>
        <v>3.5725002942295701E-3</v>
      </c>
      <c r="G205" s="166">
        <f t="shared" si="4"/>
        <v>8.331019161344071E-4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0.75709188999999999</v>
      </c>
      <c r="D207" s="170">
        <v>1</v>
      </c>
      <c r="E207" s="125"/>
      <c r="F207" s="166">
        <f t="shared" si="3"/>
        <v>1.348974887884379E-3</v>
      </c>
      <c r="G207" s="166">
        <f t="shared" si="4"/>
        <v>2.7770063871146905E-4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561.23497686999974</v>
      </c>
      <c r="D214" s="171">
        <f>SUM(D190:D213)</f>
        <v>3601</v>
      </c>
      <c r="E214" s="125"/>
      <c r="F214" s="172">
        <f>SUM(F190:F213)</f>
        <v>1.0000000000000004</v>
      </c>
      <c r="G214" s="172">
        <f>SUM(G190:G213)</f>
        <v>1</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0.70412744999999999</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34.897842169999997</v>
      </c>
      <c r="D219" s="170">
        <v>449</v>
      </c>
      <c r="F219" s="166">
        <f t="shared" ref="F219:F226" si="5">IF($C$227=0,"",IF(C219="[for completion]","",C219/$C$227))</f>
        <v>6.2180447777194503E-2</v>
      </c>
      <c r="G219" s="166">
        <f t="shared" ref="G219:G226" si="6">IF($D$227=0,"",IF(D219="[for completion]","",D219/$D$227))</f>
        <v>0.1246875867814496</v>
      </c>
    </row>
    <row r="220" spans="1:7" x14ac:dyDescent="0.25">
      <c r="A220" s="109" t="s">
        <v>660</v>
      </c>
      <c r="B220" s="109" t="s">
        <v>2666</v>
      </c>
      <c r="C220" s="167">
        <v>45.772477909999999</v>
      </c>
      <c r="D220" s="170">
        <v>336</v>
      </c>
      <c r="F220" s="166">
        <f t="shared" si="5"/>
        <v>8.1556709393403287E-2</v>
      </c>
      <c r="G220" s="166">
        <f t="shared" si="6"/>
        <v>9.3307414607053593E-2</v>
      </c>
    </row>
    <row r="221" spans="1:7" x14ac:dyDescent="0.25">
      <c r="A221" s="109" t="s">
        <v>662</v>
      </c>
      <c r="B221" s="109" t="s">
        <v>2667</v>
      </c>
      <c r="C221" s="167">
        <v>75.133612909999997</v>
      </c>
      <c r="D221" s="170">
        <v>454</v>
      </c>
      <c r="F221" s="166">
        <f t="shared" si="5"/>
        <v>0.13387193600979605</v>
      </c>
      <c r="G221" s="166">
        <f t="shared" si="6"/>
        <v>0.12607608997500694</v>
      </c>
    </row>
    <row r="222" spans="1:7" x14ac:dyDescent="0.25">
      <c r="A222" s="109" t="s">
        <v>664</v>
      </c>
      <c r="B222" s="109" t="s">
        <v>2668</v>
      </c>
      <c r="C222" s="167">
        <v>98.286494309999995</v>
      </c>
      <c r="D222" s="170">
        <v>575</v>
      </c>
      <c r="F222" s="166">
        <f t="shared" si="5"/>
        <v>0.17512539018530612</v>
      </c>
      <c r="G222" s="166">
        <f t="shared" si="6"/>
        <v>0.15967786725909469</v>
      </c>
    </row>
    <row r="223" spans="1:7" x14ac:dyDescent="0.25">
      <c r="A223" s="109" t="s">
        <v>666</v>
      </c>
      <c r="B223" s="109" t="s">
        <v>2669</v>
      </c>
      <c r="C223" s="167">
        <v>91.793548830000006</v>
      </c>
      <c r="D223" s="170">
        <v>547</v>
      </c>
      <c r="F223" s="166">
        <f t="shared" si="5"/>
        <v>0.16355635805510807</v>
      </c>
      <c r="G223" s="166">
        <f t="shared" si="6"/>
        <v>0.15190224937517358</v>
      </c>
    </row>
    <row r="224" spans="1:7" x14ac:dyDescent="0.25">
      <c r="A224" s="109" t="s">
        <v>668</v>
      </c>
      <c r="B224" s="109" t="s">
        <v>2670</v>
      </c>
      <c r="C224" s="167">
        <v>159.58708978999999</v>
      </c>
      <c r="D224" s="170">
        <v>958</v>
      </c>
      <c r="F224" s="166">
        <f t="shared" si="5"/>
        <v>0.28434986479284502</v>
      </c>
      <c r="G224" s="166">
        <f t="shared" si="6"/>
        <v>0.26603721188558732</v>
      </c>
    </row>
    <row r="225" spans="1:7" x14ac:dyDescent="0.25">
      <c r="A225" s="109" t="s">
        <v>670</v>
      </c>
      <c r="B225" s="109" t="s">
        <v>2671</v>
      </c>
      <c r="C225" s="167">
        <v>54.188053310000001</v>
      </c>
      <c r="D225" s="170">
        <v>273</v>
      </c>
      <c r="F225" s="166">
        <f t="shared" si="5"/>
        <v>9.6551454458890032E-2</v>
      </c>
      <c r="G225" s="166">
        <f t="shared" si="6"/>
        <v>7.5812274368231042E-2</v>
      </c>
    </row>
    <row r="226" spans="1:7" x14ac:dyDescent="0.25">
      <c r="A226" s="109" t="s">
        <v>672</v>
      </c>
      <c r="B226" s="109" t="s">
        <v>2672</v>
      </c>
      <c r="C226" s="167">
        <v>1.5758576399999999</v>
      </c>
      <c r="D226" s="170">
        <v>9</v>
      </c>
      <c r="F226" s="166">
        <f t="shared" si="5"/>
        <v>2.8078393274569898E-3</v>
      </c>
      <c r="G226" s="166">
        <f t="shared" si="6"/>
        <v>2.4993057484032212E-3</v>
      </c>
    </row>
    <row r="227" spans="1:7" x14ac:dyDescent="0.25">
      <c r="A227" s="109" t="s">
        <v>674</v>
      </c>
      <c r="B227" s="139" t="s">
        <v>99</v>
      </c>
      <c r="C227" s="167">
        <f>SUM(C219:C226)</f>
        <v>561.23497686999997</v>
      </c>
      <c r="D227" s="170">
        <f>SUM(D219:D226)</f>
        <v>3601</v>
      </c>
      <c r="F227" s="143">
        <f>SUM(F219:F226)</f>
        <v>1</v>
      </c>
      <c r="G227" s="143">
        <f>SUM(G219:G226)</f>
        <v>0.99999999999999989</v>
      </c>
    </row>
    <row r="228" spans="1:7" outlineLevel="1" x14ac:dyDescent="0.25">
      <c r="A228" s="109" t="s">
        <v>675</v>
      </c>
      <c r="B228" s="126" t="s">
        <v>2673</v>
      </c>
      <c r="C228" s="167">
        <v>1.39585764</v>
      </c>
      <c r="D228" s="170">
        <v>8</v>
      </c>
      <c r="F228" s="166">
        <f t="shared" ref="F228:F233" si="7">IF($C$227=0,"",IF(C228="[for completion]","",C228/$C$227))</f>
        <v>2.4871180477465597E-3</v>
      </c>
      <c r="G228" s="166">
        <f t="shared" ref="G228:G233" si="8">IF($D$227=0,"",IF(D228="[for completion]","",D228/$D$227))</f>
        <v>2.2216051096917524E-3</v>
      </c>
    </row>
    <row r="229" spans="1:7" outlineLevel="1" x14ac:dyDescent="0.25">
      <c r="A229" s="109" t="s">
        <v>677</v>
      </c>
      <c r="B229" s="126" t="s">
        <v>2674</v>
      </c>
      <c r="C229" s="167">
        <v>0.18</v>
      </c>
      <c r="D229" s="170">
        <v>1</v>
      </c>
      <c r="F229" s="166">
        <f t="shared" si="7"/>
        <v>3.2072127971043005E-4</v>
      </c>
      <c r="G229" s="166">
        <f t="shared" si="8"/>
        <v>2.7770063871146905E-4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v>
      </c>
      <c r="D231" s="170">
        <v>0</v>
      </c>
      <c r="F231" s="166">
        <f t="shared" si="7"/>
        <v>0</v>
      </c>
      <c r="G231" s="166">
        <f t="shared" si="8"/>
        <v>0</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0.46198921999999998</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169.02702889</v>
      </c>
      <c r="D241" s="170">
        <v>1386</v>
      </c>
      <c r="F241" s="166">
        <f t="shared" ref="F241:F248" si="9">IF($C$249=0,"",IF(C241="[Mark as ND1 if not relevant]","",C241/$C$249))</f>
        <v>0.30116980561807011</v>
      </c>
      <c r="G241" s="166">
        <f t="shared" ref="G241:G248" si="10">IF($D$249=0,"",IF(D241="[Mark as ND1 if not relevant]","",D241/$D$249))</f>
        <v>0.3848930852540961</v>
      </c>
    </row>
    <row r="242" spans="1:7" x14ac:dyDescent="0.25">
      <c r="A242" s="109" t="s">
        <v>693</v>
      </c>
      <c r="B242" s="109" t="s">
        <v>2680</v>
      </c>
      <c r="C242" s="167">
        <v>160.43663147000001</v>
      </c>
      <c r="D242" s="170">
        <v>941</v>
      </c>
      <c r="F242" s="166">
        <f t="shared" si="9"/>
        <v>0.28586356531938362</v>
      </c>
      <c r="G242" s="166">
        <f t="shared" si="10"/>
        <v>0.26131630102749237</v>
      </c>
    </row>
    <row r="243" spans="1:7" x14ac:dyDescent="0.25">
      <c r="A243" s="109" t="s">
        <v>694</v>
      </c>
      <c r="B243" s="109" t="s">
        <v>2681</v>
      </c>
      <c r="C243" s="167">
        <v>161.84983585000001</v>
      </c>
      <c r="D243" s="170">
        <v>882</v>
      </c>
      <c r="F243" s="166">
        <f t="shared" si="9"/>
        <v>0.28838159152630571</v>
      </c>
      <c r="G243" s="166">
        <f t="shared" si="10"/>
        <v>0.24493196334351569</v>
      </c>
    </row>
    <row r="244" spans="1:7" x14ac:dyDescent="0.25">
      <c r="A244" s="109" t="s">
        <v>695</v>
      </c>
      <c r="B244" s="109" t="s">
        <v>2682</v>
      </c>
      <c r="C244" s="167">
        <v>52.911335829999999</v>
      </c>
      <c r="D244" s="170">
        <v>290</v>
      </c>
      <c r="F244" s="166">
        <f t="shared" si="9"/>
        <v>9.4276618547699587E-2</v>
      </c>
      <c r="G244" s="166">
        <f t="shared" si="10"/>
        <v>8.0533185226326021E-2</v>
      </c>
    </row>
    <row r="245" spans="1:7" x14ac:dyDescent="0.25">
      <c r="A245" s="109" t="s">
        <v>696</v>
      </c>
      <c r="B245" s="109" t="s">
        <v>2683</v>
      </c>
      <c r="C245" s="167">
        <v>12.65541296</v>
      </c>
      <c r="D245" s="170">
        <v>76</v>
      </c>
      <c r="F245" s="166">
        <f t="shared" si="9"/>
        <v>2.2549223554417557E-2</v>
      </c>
      <c r="G245" s="166">
        <f t="shared" si="10"/>
        <v>2.1105248542071648E-2</v>
      </c>
    </row>
    <row r="246" spans="1:7" x14ac:dyDescent="0.25">
      <c r="A246" s="109" t="s">
        <v>697</v>
      </c>
      <c r="B246" s="109" t="s">
        <v>2684</v>
      </c>
      <c r="C246" s="167">
        <v>3.9555423900000002</v>
      </c>
      <c r="D246" s="170">
        <v>24</v>
      </c>
      <c r="F246" s="166">
        <f t="shared" si="9"/>
        <v>7.0479256514980708E-3</v>
      </c>
      <c r="G246" s="166">
        <f t="shared" si="10"/>
        <v>6.6648153290752568E-3</v>
      </c>
    </row>
    <row r="247" spans="1:7" x14ac:dyDescent="0.25">
      <c r="A247" s="109" t="s">
        <v>698</v>
      </c>
      <c r="B247" s="109" t="s">
        <v>2685</v>
      </c>
      <c r="C247" s="167">
        <v>0.39918947999999999</v>
      </c>
      <c r="D247" s="170">
        <v>2</v>
      </c>
      <c r="F247" s="166">
        <f t="shared" si="9"/>
        <v>7.1126978262522824E-4</v>
      </c>
      <c r="G247" s="166">
        <f t="shared" si="10"/>
        <v>5.554012774229381E-4</v>
      </c>
    </row>
    <row r="248" spans="1:7" x14ac:dyDescent="0.25">
      <c r="A248" s="109" t="s">
        <v>699</v>
      </c>
      <c r="B248" s="109" t="s">
        <v>2672</v>
      </c>
      <c r="C248" s="167">
        <v>0</v>
      </c>
      <c r="D248" s="170">
        <v>0</v>
      </c>
      <c r="F248" s="166">
        <f t="shared" si="9"/>
        <v>0</v>
      </c>
      <c r="G248" s="166">
        <f t="shared" si="10"/>
        <v>0</v>
      </c>
    </row>
    <row r="249" spans="1:7" x14ac:dyDescent="0.25">
      <c r="A249" s="109" t="s">
        <v>700</v>
      </c>
      <c r="B249" s="139" t="s">
        <v>99</v>
      </c>
      <c r="C249" s="167">
        <f>SUM(C241:C248)</f>
        <v>561.23497687000008</v>
      </c>
      <c r="D249" s="170">
        <f>SUM(D241:D248)</f>
        <v>3601</v>
      </c>
      <c r="F249" s="143">
        <f>SUM(F241:F248)</f>
        <v>0.99999999999999989</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v>
      </c>
      <c r="D252" s="170">
        <v>0</v>
      </c>
      <c r="F252" s="166">
        <f t="shared" si="11"/>
        <v>0</v>
      </c>
      <c r="G252" s="166">
        <f t="shared" si="12"/>
        <v>0</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0.31365799</v>
      </c>
      <c r="E277" s="104"/>
      <c r="F277" s="104"/>
    </row>
    <row r="278" spans="1:7" x14ac:dyDescent="0.25">
      <c r="A278" s="109" t="s">
        <v>733</v>
      </c>
      <c r="B278" s="109" t="s">
        <v>734</v>
      </c>
      <c r="C278" s="143">
        <v>0.68634200999999995</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abSelected="1" view="pageBreakPreview" topLeftCell="A151" zoomScale="60" zoomScaleNormal="80" workbookViewId="0">
      <selection activeCell="C55" sqref="C55"/>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22" zoomScale="60" zoomScaleNormal="80" workbookViewId="0">
      <selection activeCell="C17" sqref="C17"/>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7" sqref="C7"/>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331" t="s">
        <v>2702</v>
      </c>
    </row>
    <row r="7" spans="1:13" x14ac:dyDescent="0.25">
      <c r="A7" s="1" t="s">
        <v>1147</v>
      </c>
      <c r="B7" s="40" t="s">
        <v>1148</v>
      </c>
      <c r="C7" s="331" t="s">
        <v>2704</v>
      </c>
    </row>
    <row r="8" spans="1:13" x14ac:dyDescent="0.25">
      <c r="A8" s="1" t="s">
        <v>1149</v>
      </c>
      <c r="B8" s="40" t="s">
        <v>1150</v>
      </c>
      <c r="C8" s="331" t="s">
        <v>2703</v>
      </c>
    </row>
    <row r="9" spans="1:13" x14ac:dyDescent="0.25">
      <c r="A9" s="1" t="s">
        <v>1151</v>
      </c>
      <c r="B9" s="40" t="s">
        <v>1152</v>
      </c>
      <c r="C9" s="331" t="s">
        <v>2692</v>
      </c>
    </row>
    <row r="10" spans="1:13" ht="44.25" customHeight="1" x14ac:dyDescent="0.25">
      <c r="A10" s="1" t="s">
        <v>1153</v>
      </c>
      <c r="B10" s="40" t="s">
        <v>2697</v>
      </c>
      <c r="C10" s="331" t="s">
        <v>2698</v>
      </c>
    </row>
    <row r="11" spans="1:13" ht="54.75" customHeight="1" x14ac:dyDescent="0.25">
      <c r="A11" s="1" t="s">
        <v>1154</v>
      </c>
      <c r="B11" s="40" t="s">
        <v>2699</v>
      </c>
      <c r="C11" s="331" t="s">
        <v>2700</v>
      </c>
    </row>
    <row r="12" spans="1:13" ht="45" x14ac:dyDescent="0.25">
      <c r="A12" s="1" t="s">
        <v>1155</v>
      </c>
      <c r="B12" s="40" t="s">
        <v>1156</v>
      </c>
      <c r="C12" s="331" t="s">
        <v>2695</v>
      </c>
    </row>
    <row r="13" spans="1:13" x14ac:dyDescent="0.25">
      <c r="A13" s="1" t="s">
        <v>1157</v>
      </c>
      <c r="B13" s="40" t="s">
        <v>1158</v>
      </c>
      <c r="C13" s="331" t="s">
        <v>2694</v>
      </c>
    </row>
    <row r="14" spans="1:13" ht="30" x14ac:dyDescent="0.25">
      <c r="A14" s="1" t="s">
        <v>1159</v>
      </c>
      <c r="B14" s="40" t="s">
        <v>1160</v>
      </c>
      <c r="C14" s="331" t="s">
        <v>2693</v>
      </c>
    </row>
    <row r="15" spans="1:13" x14ac:dyDescent="0.25">
      <c r="A15" s="1" t="s">
        <v>1161</v>
      </c>
      <c r="B15" s="40" t="s">
        <v>1162</v>
      </c>
      <c r="C15" s="331" t="s">
        <v>2696</v>
      </c>
    </row>
    <row r="16" spans="1:13" ht="30" x14ac:dyDescent="0.25">
      <c r="A16" s="1" t="s">
        <v>1163</v>
      </c>
      <c r="B16" s="44" t="s">
        <v>1164</v>
      </c>
      <c r="C16" s="331" t="s">
        <v>2690</v>
      </c>
    </row>
    <row r="17" spans="1:13" ht="30" customHeight="1" x14ac:dyDescent="0.25">
      <c r="A17" s="1" t="s">
        <v>1165</v>
      </c>
      <c r="B17" s="44" t="s">
        <v>1166</v>
      </c>
      <c r="C17" s="331" t="s">
        <v>2691</v>
      </c>
    </row>
    <row r="18" spans="1:13" x14ac:dyDescent="0.25">
      <c r="A18" s="1" t="s">
        <v>1167</v>
      </c>
      <c r="B18" s="44" t="s">
        <v>1168</v>
      </c>
      <c r="C18" s="331"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2576</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2577</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E16" sqref="E16"/>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1471</v>
      </c>
      <c r="B1" s="340"/>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ht="30"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ht="30"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3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77.752300000000005</v>
      </c>
      <c r="H75" s="24"/>
    </row>
    <row r="76" spans="1:14" x14ac:dyDescent="0.25">
      <c r="A76" s="26" t="s">
        <v>1438</v>
      </c>
      <c r="B76" s="26" t="s">
        <v>1466</v>
      </c>
      <c r="C76" s="262">
        <v>278.99369999999999</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4.1688000000000001E-4</v>
      </c>
      <c r="D82" s="257" t="str">
        <f t="shared" ref="D82:D87" si="0">IF(C82="","","ND2")</f>
        <v>ND2</v>
      </c>
      <c r="E82" s="257" t="str">
        <f t="shared" ref="E82:E87" si="1">IF(C82="","","ND2")</f>
        <v>ND2</v>
      </c>
      <c r="F82" s="257" t="str">
        <f t="shared" ref="F82:F87" si="2">IF(C82="","","ND2")</f>
        <v>ND2</v>
      </c>
      <c r="G82" s="257">
        <f t="shared" ref="G82:G87" si="3">IF(C82="","",C82)</f>
        <v>4.1688000000000001E-4</v>
      </c>
      <c r="H82" s="24"/>
    </row>
    <row r="83" spans="1:8" x14ac:dyDescent="0.25">
      <c r="A83" s="26" t="s">
        <v>1445</v>
      </c>
      <c r="B83" s="236" t="s">
        <v>2714</v>
      </c>
      <c r="C83" s="257">
        <v>6.2819999999999998E-4</v>
      </c>
      <c r="D83" s="257" t="str">
        <f t="shared" si="0"/>
        <v>ND2</v>
      </c>
      <c r="E83" s="257" t="str">
        <f t="shared" si="1"/>
        <v>ND2</v>
      </c>
      <c r="F83" s="257" t="str">
        <f t="shared" si="2"/>
        <v>ND2</v>
      </c>
      <c r="G83" s="257">
        <f t="shared" si="3"/>
        <v>6.2819999999999998E-4</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0.99895491999999997</v>
      </c>
      <c r="D87" s="257" t="str">
        <f t="shared" si="0"/>
        <v>ND2</v>
      </c>
      <c r="E87" s="257" t="str">
        <f t="shared" si="1"/>
        <v>ND2</v>
      </c>
      <c r="F87" s="257" t="str">
        <f t="shared" si="2"/>
        <v>ND2</v>
      </c>
      <c r="G87" s="257">
        <f t="shared" si="3"/>
        <v>0.99895491999999997</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107869-F831-4E5D-BF33-0B9FB7412F3A}"/>
</file>

<file path=customXml/itemProps2.xml><?xml version="1.0" encoding="utf-8"?>
<ds:datastoreItem xmlns:ds="http://schemas.openxmlformats.org/officeDocument/2006/customXml" ds:itemID="{9428FE11-4AA2-4C4A-A3C3-2799A529BFAB}"/>
</file>

<file path=customXml/itemProps3.xml><?xml version="1.0" encoding="utf-8"?>
<ds:datastoreItem xmlns:ds="http://schemas.openxmlformats.org/officeDocument/2006/customXml" ds:itemID="{B9D4DE14-8575-4A12-A754-7C65BD3B7A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2022-04-14T14:34:08Z</dcterms:created>
  <dcterms:modified xsi:type="dcterms:W3CDTF">2022-04-19T08:05:37Z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